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3"/>
  </bookViews>
  <sheets>
    <sheet name="Novara" sheetId="1" r:id="rId1"/>
    <sheet name="Trecate" sheetId="2" r:id="rId2"/>
    <sheet name="TO_Alpignano" sheetId="3" r:id="rId3"/>
    <sheet name="TO_Carmagnola" sheetId="4" r:id="rId4"/>
    <sheet name="TO_Chivasso" sheetId="5" r:id="rId5"/>
    <sheet name="TO_Cirie" sheetId="6" r:id="rId6"/>
    <sheet name="TO_Pinerolo" sheetId="7" r:id="rId7"/>
    <sheet name="TO_San Mauro to.se" sheetId="8" r:id="rId8"/>
    <sheet name="TO_Torino" sheetId="9" r:id="rId9"/>
    <sheet name="Domodossola" sheetId="10" r:id="rId10"/>
  </sheets>
  <definedNames>
    <definedName name="_xlnm.Print_Titles" localSheetId="3">'TO_Carmagnola'!$1:$1</definedName>
  </definedNames>
  <calcPr fullCalcOnLoad="1"/>
</workbook>
</file>

<file path=xl/sharedStrings.xml><?xml version="1.0" encoding="utf-8"?>
<sst xmlns="http://schemas.openxmlformats.org/spreadsheetml/2006/main" count="457" uniqueCount="227">
  <si>
    <t>COMUNE</t>
  </si>
  <si>
    <t>CANDIDATO SINDACO</t>
  </si>
  <si>
    <t>ELETTO</t>
  </si>
  <si>
    <t>SEGGI</t>
  </si>
  <si>
    <t>VOTI</t>
  </si>
  <si>
    <t>% VOTANTI</t>
  </si>
  <si>
    <t>ELETTORI</t>
  </si>
  <si>
    <t>VOTANTI</t>
  </si>
  <si>
    <t>% VOTI</t>
  </si>
  <si>
    <t>LISTE COLLEGATE</t>
  </si>
  <si>
    <t>NESSUN CANDIDATO ELETTO 1° TURNO</t>
  </si>
  <si>
    <t>ELEZIONI COMUNALI 15 - 16 MAGGIO 2011</t>
  </si>
  <si>
    <t>NOVARA</t>
  </si>
  <si>
    <t>FRANZINELLI MAURO</t>
  </si>
  <si>
    <t>IL POPOLO DELLA LIBERTA'</t>
  </si>
  <si>
    <t>LEGA NORD</t>
  </si>
  <si>
    <t>BALLARE' ANDREA</t>
  </si>
  <si>
    <t>PARTITO DEMOCRATICO</t>
  </si>
  <si>
    <t>RIFONDAZIONE COMUNISTA-COMUNISTI ITALIANI</t>
  </si>
  <si>
    <t>SINISTRA ECOLOGIA LIBERTA'</t>
  </si>
  <si>
    <t>PENSIONATI INVALIDI</t>
  </si>
  <si>
    <t>ZACCHERO LUCA</t>
  </si>
  <si>
    <t>MOVIMENTO 5 STELLE BEPPEGRILLO.IT</t>
  </si>
  <si>
    <t>PEDRAZZOLI ANTONIO</t>
  </si>
  <si>
    <t>UNIONE DI CENTRO</t>
  </si>
  <si>
    <t xml:space="preserve">FUTURO E LIBERTA'                                                   </t>
  </si>
  <si>
    <t>PARTITO PENSIONATI</t>
  </si>
  <si>
    <t>PACE GIOVANNI VITTORIO</t>
  </si>
  <si>
    <t>COSTA BARBE' ANTONIO</t>
  </si>
  <si>
    <t>DE VITA ROSSANA</t>
  </si>
  <si>
    <t>LC GIOVANI IDEE</t>
  </si>
  <si>
    <t>TORRIANI LUIGI</t>
  </si>
  <si>
    <t>DEMOCRAZIA CRISTIANA</t>
  </si>
  <si>
    <t>LC INTEGRAZIONE SOLIDARIETA' E SVILUPPO</t>
  </si>
  <si>
    <t>LC NOVARA DAVVERO!</t>
  </si>
  <si>
    <t>DI PIETRO ITALIA DEI VALORI</t>
  </si>
  <si>
    <t>TOT. VOTI SINDACO</t>
  </si>
  <si>
    <t>TOT. VOTI DI LISTA</t>
  </si>
  <si>
    <t>NESSUN CANDIDATO ELETTO AL PRIMO TURNO</t>
  </si>
  <si>
    <t>Provincia di NOVARA - COMUNE NOVARA (Precedenti elezioni 4 - 5 giungo 2006)</t>
  </si>
  <si>
    <t>Provincia di NOVARA - COMUNE TRECATE</t>
  </si>
  <si>
    <t>TRECATE</t>
  </si>
  <si>
    <t>RUGGERONE ENRICO</t>
  </si>
  <si>
    <t>LC NEL CUORE DI TRECATE</t>
  </si>
  <si>
    <t>PENSIONATI ED INVALIDI</t>
  </si>
  <si>
    <t>SINSITRA TRECATESE</t>
  </si>
  <si>
    <t>BINATTI FEDERICO</t>
  </si>
  <si>
    <t>LC BINATTI SINDACO</t>
  </si>
  <si>
    <t>LEGA PADANA</t>
  </si>
  <si>
    <t>LC LISTA GIOV@NI</t>
  </si>
  <si>
    <t>LA DESTRA</t>
  </si>
  <si>
    <t>CANETTA ROSSANO</t>
  </si>
  <si>
    <t>LC CANETTA SINDACO</t>
  </si>
  <si>
    <t>LC RINASCITA TRECATESE</t>
  </si>
  <si>
    <t>NESTASIO GRAZIELLA in GAMBARO</t>
  </si>
  <si>
    <t>ROSINA GIANCARLO</t>
  </si>
  <si>
    <t>LC IO AMO L'ITALIA IO AMO TRECATE</t>
  </si>
  <si>
    <t>LC SVOLTA TRECATESE</t>
  </si>
  <si>
    <t>TACCHINO GIANFRANCO</t>
  </si>
  <si>
    <t>LC TACCHINO SINDACO</t>
  </si>
  <si>
    <t>GUARINO VINCENZO</t>
  </si>
  <si>
    <t>LC GUARINO SINDACO-DESTRA GRUPPO IND. TRECATESE</t>
  </si>
  <si>
    <t>ALMASIO ROBERTO</t>
  </si>
  <si>
    <t>FUTURO E LIBERTA'</t>
  </si>
  <si>
    <t>TOT. VOTI COALIZIONE</t>
  </si>
  <si>
    <t>Provincia di VERBANO-CUSIO-OSSOLA - COMUNE DOMODOSSOLA</t>
  </si>
  <si>
    <t>DOMODOSSOLA</t>
  </si>
  <si>
    <t>GALVANI RICCARDO</t>
  </si>
  <si>
    <t xml:space="preserve">IL POPOLO DELLA LIBERTA' </t>
  </si>
  <si>
    <t xml:space="preserve">LEGA NORD </t>
  </si>
  <si>
    <t>CATTRINI MARIANO</t>
  </si>
  <si>
    <t xml:space="preserve">DI PIETRO ITALIA DEI VALORI </t>
  </si>
  <si>
    <t>LC MARIANO CATTRINI SINDACO</t>
  </si>
  <si>
    <t>LC GLI AMICI DI DOMO</t>
  </si>
  <si>
    <t xml:space="preserve">SIN.ECOL.LIB-RIF.COM-COM.IT </t>
  </si>
  <si>
    <t xml:space="preserve">PARTITO DEMOCRATICO </t>
  </si>
  <si>
    <t>FOLINO DANIELE</t>
  </si>
  <si>
    <t xml:space="preserve">UNIONE DI CENTRO </t>
  </si>
  <si>
    <t>LC DOMO CULTURA</t>
  </si>
  <si>
    <t>LC MOVIMENTO PER L'AUTONOMIA DELL'OSSOLA</t>
  </si>
  <si>
    <t xml:space="preserve">FUTURO E LIBERTA' </t>
  </si>
  <si>
    <t>STERPONE GIUSEPPE UMBERTO</t>
  </si>
  <si>
    <t>LC IMPEGNO PER DOMODOSSOLA</t>
  </si>
  <si>
    <t>DI PAOLA ANGELO</t>
  </si>
  <si>
    <t xml:space="preserve">MOVIMENTO 5 STELLE BEPPEGRILLO.IT </t>
  </si>
  <si>
    <t>CENTO ROCCO</t>
  </si>
  <si>
    <t>LC ROCCO CENTO SINDACO</t>
  </si>
  <si>
    <t>MATOLA  BRUNO</t>
  </si>
  <si>
    <t>LC PER CHIVASSO</t>
  </si>
  <si>
    <t>CHIVASSO</t>
  </si>
  <si>
    <t>DE MORI  GIANNI</t>
  </si>
  <si>
    <t xml:space="preserve">SINISTRA ECOLOGIA LIBERTA' </t>
  </si>
  <si>
    <t xml:space="preserve">MODERATI </t>
  </si>
  <si>
    <t>LC CHIVASSO FUTURA</t>
  </si>
  <si>
    <t>LC CHIVASSO BENE COMUNE</t>
  </si>
  <si>
    <t>STRIGLIA MASSIMO</t>
  </si>
  <si>
    <t>LC L'ALTERNATIVA C'E'!</t>
  </si>
  <si>
    <t>VERNERO ALESSANDRO</t>
  </si>
  <si>
    <t>BRUZZESE NICOLA</t>
  </si>
  <si>
    <t>LC PROGETTO CHIVASSO</t>
  </si>
  <si>
    <r>
      <t xml:space="preserve">Provincia di TORINO - </t>
    </r>
    <r>
      <rPr>
        <b/>
        <sz val="10"/>
        <rFont val="Tahoma"/>
        <family val="2"/>
      </rPr>
      <t>COMUNE CHIVASSO</t>
    </r>
  </si>
  <si>
    <t>TOTALE VOTI DI LISTA</t>
  </si>
  <si>
    <r>
      <t xml:space="preserve">Provincia di TORINO - </t>
    </r>
    <r>
      <rPr>
        <b/>
        <sz val="10"/>
        <rFont val="Tahoma"/>
        <family val="2"/>
      </rPr>
      <t>COMUNE DI CIRIE'</t>
    </r>
  </si>
  <si>
    <t>CIRIE'</t>
  </si>
  <si>
    <t>COLACINO DOMENICO</t>
  </si>
  <si>
    <t>BALLAURI ALESSANDRO</t>
  </si>
  <si>
    <t xml:space="preserve">LA DESTRA </t>
  </si>
  <si>
    <t>BURATTO ALDO</t>
  </si>
  <si>
    <t>LC PIU' CIRIE'</t>
  </si>
  <si>
    <t>GATTUSO ROSA</t>
  </si>
  <si>
    <t xml:space="preserve">RIFONDAZIONE COMUNISTA-COMUN.  ITALIANI </t>
  </si>
  <si>
    <t>BRIZIO FALLETTI  FRANCESCO</t>
  </si>
  <si>
    <t>LC BRIZIO PER CIRIE'</t>
  </si>
  <si>
    <t>BRACCIOFORTE GIUSEPPE</t>
  </si>
  <si>
    <t>LC MANI PULITE CIRIE' 2011</t>
  </si>
  <si>
    <t>TOTALE VOTI LISTA</t>
  </si>
  <si>
    <t>ALPIGNANO</t>
  </si>
  <si>
    <t>ARDUINO DAVIDE</t>
  </si>
  <si>
    <t>LC DEMOCRAZIA E SOLIDARIETA'</t>
  </si>
  <si>
    <t xml:space="preserve">PARTITO SOCIALISTA ITALIANO </t>
  </si>
  <si>
    <t>DA RONCO GIANNI</t>
  </si>
  <si>
    <t>LC ALPIGNANO DEMOCRATICA</t>
  </si>
  <si>
    <t>DEL BEL BELLUZ TAMARA</t>
  </si>
  <si>
    <t>LC ALPIGNANO SICURA</t>
  </si>
  <si>
    <t>SIESTO MASSIMO</t>
  </si>
  <si>
    <t>SANTARELLA MICHELE</t>
  </si>
  <si>
    <t>BONTA' FRANCESCO</t>
  </si>
  <si>
    <t>LC PIU' FORZA ALPIGNANO</t>
  </si>
  <si>
    <t>CEN-DES(LS.CIVICHE) PER ALPIGNANO</t>
  </si>
  <si>
    <t>GHELLER NATALINO</t>
  </si>
  <si>
    <t>FERRAIUOLO GIOVANNA</t>
  </si>
  <si>
    <t>LC INSIEME PER CAMBIARE</t>
  </si>
  <si>
    <t>MORO TIZIANO</t>
  </si>
  <si>
    <t>LC ALPIGNANO SOSTENIBILE</t>
  </si>
  <si>
    <t>CAVALLO RAFFAELE</t>
  </si>
  <si>
    <t>LC DEL BUON SENSO PER ALPIGNANO</t>
  </si>
  <si>
    <r>
      <t xml:space="preserve">Provincia di TORINO - </t>
    </r>
    <r>
      <rPr>
        <b/>
        <sz val="10"/>
        <rFont val="Tahoma"/>
        <family val="2"/>
      </rPr>
      <t>COMUNE CARMAGNOLA</t>
    </r>
  </si>
  <si>
    <t>CARMAGNOLA</t>
  </si>
  <si>
    <t>TESTA SILVIA</t>
  </si>
  <si>
    <t>LC SILVIA TESTA SINDACO</t>
  </si>
  <si>
    <t>LC VIVERE CARMAGNOLA</t>
  </si>
  <si>
    <t>SALAMONE ALESSANDRO</t>
  </si>
  <si>
    <t xml:space="preserve">POPOLARI EUROPEI </t>
  </si>
  <si>
    <t xml:space="preserve">UNIONE PENSIONATI </t>
  </si>
  <si>
    <t>LC UNITI PER CARMAGNOLA</t>
  </si>
  <si>
    <t>PAMPALONI MASSIMILIANO</t>
  </si>
  <si>
    <t>LC CRESCIAMO CON CARMAGNOLA</t>
  </si>
  <si>
    <t xml:space="preserve">LIBERTAS DEMOCRAZIA CRISTIANA </t>
  </si>
  <si>
    <t>LC FORZA CARMAGNOLA</t>
  </si>
  <si>
    <t xml:space="preserve">FIAMMA TRICOLORE </t>
  </si>
  <si>
    <t>TUNINETTI ALBERTO</t>
  </si>
  <si>
    <t>SCAGLIONE MARIO MARCELLO</t>
  </si>
  <si>
    <r>
      <t xml:space="preserve">Provincia di TORINO - </t>
    </r>
    <r>
      <rPr>
        <b/>
        <sz val="10"/>
        <rFont val="Tahoma"/>
        <family val="2"/>
      </rPr>
      <t>COMUNE PINEROLO</t>
    </r>
  </si>
  <si>
    <t>PINEROLO</t>
  </si>
  <si>
    <t>BUTTIERO EUGENIO</t>
  </si>
  <si>
    <t>NESSUN CANDIDATO ELETTO PRIMO TURNO</t>
  </si>
  <si>
    <t>CHIABRANDO ANDREA</t>
  </si>
  <si>
    <t>LC PROGETTO PER PINEROLO</t>
  </si>
  <si>
    <t>COVATO PAOLO</t>
  </si>
  <si>
    <t>LC COVATO PER PINEROLO</t>
  </si>
  <si>
    <t>LC ECOLOGISTI PER PINEROLO</t>
  </si>
  <si>
    <t>SALVAI LUCA</t>
  </si>
  <si>
    <t>CLEMENT GIAN PIERO</t>
  </si>
  <si>
    <t>BESSONE PIERA</t>
  </si>
  <si>
    <t>CAMUSSO FRANCESCO</t>
  </si>
  <si>
    <t>LC PINEROLO PER CAMUSSO</t>
  </si>
  <si>
    <t>BAU' FRANCESCO</t>
  </si>
  <si>
    <t>LC GIOVANI ITALIANI</t>
  </si>
  <si>
    <t>GREMMO ROBERTO</t>
  </si>
  <si>
    <t>LC PIEMONT LIBERTA'</t>
  </si>
  <si>
    <r>
      <t xml:space="preserve">Provincia di TORINO - </t>
    </r>
    <r>
      <rPr>
        <b/>
        <sz val="10"/>
        <rFont val="Tahoma"/>
        <family val="2"/>
      </rPr>
      <t>COMUNE SAN MAURO TORINESE</t>
    </r>
  </si>
  <si>
    <t>SAN MAURO TORINESE</t>
  </si>
  <si>
    <t>OLIVERO ROBERTO</t>
  </si>
  <si>
    <t>LC SAN MAURO DOMANI COGGIOLA</t>
  </si>
  <si>
    <t>DALLOLIO UGO GIUSEPPE ETTORE</t>
  </si>
  <si>
    <t>ANTONETTO PAOLA</t>
  </si>
  <si>
    <t>LC ALTERNATIVA DEMOCRATICA</t>
  </si>
  <si>
    <t>LC NOI PER SAN MAURO</t>
  </si>
  <si>
    <t>LC ALLEANZA SANMAURESE</t>
  </si>
  <si>
    <t>CAPOBIANCO SIMONE</t>
  </si>
  <si>
    <t>CERVETTI ALBERTO</t>
  </si>
  <si>
    <t>BONINO BRUNO</t>
  </si>
  <si>
    <t>LC PER SAN MAURO ECOLOGISTI</t>
  </si>
  <si>
    <t>POLITO FILIPPO</t>
  </si>
  <si>
    <r>
      <t xml:space="preserve">Provincia di TORINO - </t>
    </r>
    <r>
      <rPr>
        <b/>
        <sz val="10"/>
        <rFont val="Tahoma"/>
        <family val="2"/>
      </rPr>
      <t>COMUNE TORINO</t>
    </r>
  </si>
  <si>
    <t>TORINO</t>
  </si>
  <si>
    <t>FASSINO PIERO FRANCO RODOLFO</t>
  </si>
  <si>
    <t xml:space="preserve">PENSIONATI INVALIDI </t>
  </si>
  <si>
    <t>CEN-SIN(LS.CIVICHE) TORINO LAICA SOCIALISTA LIBERTARIA</t>
  </si>
  <si>
    <t>LC PIEMONT EUROPA ECOLOGIA</t>
  </si>
  <si>
    <t>LC CONSUMATORI PER FASSINO</t>
  </si>
  <si>
    <t>COPPOLA MICHELE GIUSEPPE</t>
  </si>
  <si>
    <t xml:space="preserve">I POPOLARI DI ITALIA DOMANI </t>
  </si>
  <si>
    <t>LC INSIEME PER TORINO</t>
  </si>
  <si>
    <t xml:space="preserve">ALLEANZA DI CENTRO </t>
  </si>
  <si>
    <t xml:space="preserve">PART.PENS. </t>
  </si>
  <si>
    <t>LC AMBIENTALISTI DEL SI'</t>
  </si>
  <si>
    <t>BERTOLA VITTORIO</t>
  </si>
  <si>
    <t>MUSY ALBERTO</t>
  </si>
  <si>
    <t>LC ALLEANZA PER LA CITTA'</t>
  </si>
  <si>
    <t>LC COSIMA COPPOLA</t>
  </si>
  <si>
    <t xml:space="preserve">P.LIBERALE ITALIANO - PSDI </t>
  </si>
  <si>
    <t xml:space="preserve">SOCIALISTI UNITI </t>
  </si>
  <si>
    <t>COPPOLA DOMENICO</t>
  </si>
  <si>
    <t xml:space="preserve">LEGA PADANA </t>
  </si>
  <si>
    <t>LC DIPENDENTI PENSIONATI E DISOCCUPATI</t>
  </si>
  <si>
    <t xml:space="preserve">LISTA DEL GRILLO PARLANTE </t>
  </si>
  <si>
    <t>LC DOMENICO COPPOLA SINDACO</t>
  </si>
  <si>
    <t>LC FORZA TORO</t>
  </si>
  <si>
    <t xml:space="preserve">FORZA NUOVA </t>
  </si>
  <si>
    <t>BOSSUTO IURI GILBERTO</t>
  </si>
  <si>
    <t xml:space="preserve">SINISTRA CRITICA </t>
  </si>
  <si>
    <t>MARRA GIACINTO detto GIANGI</t>
  </si>
  <si>
    <t>LC AZZURRI ITALIANI</t>
  </si>
  <si>
    <t>BECARELLI ROSSANA</t>
  </si>
  <si>
    <t>LC COSCIENZA COMUNE</t>
  </si>
  <si>
    <t>DEBETTO DANIELE GIOVANNI</t>
  </si>
  <si>
    <t xml:space="preserve">PARTITO COMUNISTA DEI LAVORATORI </t>
  </si>
  <si>
    <t>CASSANO NICOLA</t>
  </si>
  <si>
    <t>LC CITTADINI NON SUDDITI</t>
  </si>
  <si>
    <t>VARALDO LORENZO</t>
  </si>
  <si>
    <t>LC NO-UE</t>
  </si>
  <si>
    <t>PORTIS GIORGIO</t>
  </si>
  <si>
    <t>LC FEDERAZIONE DEI MOVIMENTI PER TORINO</t>
  </si>
  <si>
    <r>
      <t xml:space="preserve">Provincia di TORINO - </t>
    </r>
    <r>
      <rPr>
        <b/>
        <sz val="10"/>
        <rFont val="Tahoma"/>
        <family val="2"/>
      </rPr>
      <t>COMUNE ALPIGNANO</t>
    </r>
  </si>
  <si>
    <t>NESSUN CANDIDATO ELETTO AL PRIIMO TURNO</t>
  </si>
  <si>
    <t>NESSUN  CANDIDATO ELETTO 1° TURNO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</si>
</sst>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%"/>
  </numFmts>
  <fonts count="14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i/>
      <sz val="10"/>
      <name val="Times New Roman"/>
      <family val="1"/>
    </font>
    <font>
      <b/>
      <sz val="11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10" fontId="2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2" fillId="0" borderId="0" xfId="0" applyFont="1" applyBorder="1" applyAlignment="1">
      <alignment/>
    </xf>
    <xf numFmtId="10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10" fontId="1" fillId="0" borderId="4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3" fontId="4" fillId="0" borderId="3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5" xfId="0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10" fontId="2" fillId="0" borderId="5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10" fontId="2" fillId="0" borderId="1" xfId="0" applyNumberFormat="1" applyFont="1" applyFill="1" applyBorder="1" applyAlignment="1">
      <alignment/>
    </xf>
    <xf numFmtId="0" fontId="1" fillId="0" borderId="6" xfId="0" applyFont="1" applyBorder="1" applyAlignment="1">
      <alignment/>
    </xf>
    <xf numFmtId="10" fontId="2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10" fontId="6" fillId="0" borderId="0" xfId="0" applyNumberFormat="1" applyFont="1" applyBorder="1" applyAlignment="1">
      <alignment horizontal="center"/>
    </xf>
    <xf numFmtId="10" fontId="2" fillId="0" borderId="5" xfId="0" applyNumberFormat="1" applyFont="1" applyFill="1" applyBorder="1" applyAlignment="1">
      <alignment/>
    </xf>
    <xf numFmtId="10" fontId="2" fillId="0" borderId="1" xfId="0" applyNumberFormat="1" applyFont="1" applyFill="1" applyBorder="1" applyAlignment="1">
      <alignment/>
    </xf>
    <xf numFmtId="10" fontId="2" fillId="0" borderId="2" xfId="0" applyNumberFormat="1" applyFont="1" applyFill="1" applyBorder="1" applyAlignment="1">
      <alignment/>
    </xf>
    <xf numFmtId="3" fontId="1" fillId="0" borderId="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8" fillId="0" borderId="8" xfId="0" applyFont="1" applyBorder="1" applyAlignment="1">
      <alignment/>
    </xf>
    <xf numFmtId="0" fontId="9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0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3" fontId="1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3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3" fontId="1" fillId="0" borderId="2" xfId="0" applyNumberFormat="1" applyFont="1" applyFill="1" applyBorder="1" applyAlignment="1">
      <alignment vertical="center"/>
    </xf>
    <xf numFmtId="10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10" fontId="2" fillId="0" borderId="3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10" fontId="2" fillId="0" borderId="7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10" fontId="2" fillId="0" borderId="5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10" fontId="2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10" fontId="2" fillId="0" borderId="1" xfId="0" applyNumberFormat="1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10" fontId="2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10" fontId="2" fillId="0" borderId="2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horizontal="right" vertical="center"/>
    </xf>
    <xf numFmtId="3" fontId="2" fillId="0" borderId="5" xfId="0" applyNumberFormat="1" applyFont="1" applyBorder="1" applyAlignment="1">
      <alignment vertical="center"/>
    </xf>
    <xf numFmtId="10" fontId="2" fillId="0" borderId="5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5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10" fontId="1" fillId="0" borderId="3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10" fontId="1" fillId="0" borderId="5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3" fontId="1" fillId="0" borderId="3" xfId="0" applyNumberFormat="1" applyFont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10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0" fontId="2" fillId="0" borderId="7" xfId="0" applyNumberFormat="1" applyFont="1" applyBorder="1" applyAlignment="1">
      <alignment horizontal="right" vertical="center"/>
    </xf>
    <xf numFmtId="10" fontId="2" fillId="0" borderId="5" xfId="0" applyNumberFormat="1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0" fontId="1" fillId="0" borderId="2" xfId="0" applyNumberFormat="1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10" fontId="2" fillId="0" borderId="4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horizontal="right" vertical="center"/>
    </xf>
    <xf numFmtId="10" fontId="1" fillId="0" borderId="4" xfId="0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10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textRotation="180"/>
    </xf>
    <xf numFmtId="0" fontId="0" fillId="0" borderId="2" xfId="0" applyBorder="1" applyAlignment="1">
      <alignment horizontal="center" vertical="center" textRotation="180"/>
    </xf>
    <xf numFmtId="0" fontId="2" fillId="0" borderId="5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10" fontId="2" fillId="0" borderId="2" xfId="0" applyNumberFormat="1" applyFont="1" applyBorder="1" applyAlignment="1">
      <alignment/>
    </xf>
    <xf numFmtId="0" fontId="0" fillId="0" borderId="5" xfId="0" applyBorder="1" applyAlignment="1">
      <alignment/>
    </xf>
    <xf numFmtId="3" fontId="2" fillId="0" borderId="5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10" fontId="2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10" fontId="1" fillId="0" borderId="5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10" fontId="2" fillId="0" borderId="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10" fontId="1" fillId="0" borderId="3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3" fontId="2" fillId="0" borderId="3" xfId="0" applyNumberFormat="1" applyFont="1" applyFill="1" applyBorder="1" applyAlignment="1">
      <alignment/>
    </xf>
    <xf numFmtId="10" fontId="2" fillId="0" borderId="3" xfId="0" applyNumberFormat="1" applyFont="1" applyFill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1" fillId="0" borderId="3" xfId="0" applyNumberFormat="1" applyFont="1" applyFill="1" applyBorder="1" applyAlignment="1">
      <alignment/>
    </xf>
    <xf numFmtId="3" fontId="2" fillId="0" borderId="9" xfId="0" applyNumberFormat="1" applyFont="1" applyBorder="1" applyAlignment="1">
      <alignment/>
    </xf>
    <xf numFmtId="0" fontId="9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right"/>
    </xf>
    <xf numFmtId="10" fontId="1" fillId="0" borderId="10" xfId="0" applyNumberFormat="1" applyFont="1" applyFill="1" applyBorder="1" applyAlignment="1">
      <alignment/>
    </xf>
    <xf numFmtId="10" fontId="2" fillId="0" borderId="8" xfId="0" applyNumberFormat="1" applyFont="1" applyFill="1" applyBorder="1" applyAlignment="1">
      <alignment/>
    </xf>
    <xf numFmtId="10" fontId="2" fillId="0" borderId="6" xfId="0" applyNumberFormat="1" applyFont="1" applyFill="1" applyBorder="1" applyAlignment="1">
      <alignment/>
    </xf>
    <xf numFmtId="10" fontId="1" fillId="0" borderId="12" xfId="0" applyNumberFormat="1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2" fillId="0" borderId="2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 textRotation="180"/>
    </xf>
    <xf numFmtId="0" fontId="0" fillId="0" borderId="3" xfId="0" applyBorder="1" applyAlignment="1">
      <alignment horizontal="center" vertical="center" textRotation="180"/>
    </xf>
    <xf numFmtId="0" fontId="3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 textRotation="180"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/>
    </xf>
    <xf numFmtId="10" fontId="2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10" fontId="2" fillId="0" borderId="4" xfId="0" applyNumberFormat="1" applyFont="1" applyFill="1" applyBorder="1" applyAlignment="1">
      <alignment/>
    </xf>
    <xf numFmtId="0" fontId="0" fillId="0" borderId="4" xfId="0" applyBorder="1" applyAlignment="1">
      <alignment horizontal="center" vertical="center" textRotation="180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4" fillId="0" borderId="5" xfId="0" applyNumberFormat="1" applyFont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vertical="center"/>
    </xf>
    <xf numFmtId="10" fontId="2" fillId="0" borderId="3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3" fontId="2" fillId="0" borderId="3" xfId="0" applyNumberFormat="1" applyFont="1" applyFill="1" applyBorder="1" applyAlignment="1">
      <alignment horizontal="right" vertical="center"/>
    </xf>
    <xf numFmtId="10" fontId="2" fillId="0" borderId="3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vertical="center"/>
    </xf>
    <xf numFmtId="10" fontId="2" fillId="0" borderId="15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/>
    </xf>
    <xf numFmtId="10" fontId="4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0" fillId="0" borderId="5" xfId="0" applyNumberFormat="1" applyBorder="1" applyAlignment="1">
      <alignment/>
    </xf>
    <xf numFmtId="10" fontId="0" fillId="0" borderId="7" xfId="0" applyNumberFormat="1" applyBorder="1" applyAlignment="1">
      <alignment/>
    </xf>
    <xf numFmtId="10" fontId="0" fillId="0" borderId="5" xfId="0" applyNumberFormat="1" applyBorder="1" applyAlignment="1">
      <alignment/>
    </xf>
    <xf numFmtId="3" fontId="0" fillId="0" borderId="1" xfId="0" applyNumberFormat="1" applyBorder="1" applyAlignment="1">
      <alignment/>
    </xf>
    <xf numFmtId="10" fontId="0" fillId="0" borderId="9" xfId="0" applyNumberFormat="1" applyBorder="1" applyAlignment="1">
      <alignment/>
    </xf>
    <xf numFmtId="10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0" fontId="11" fillId="0" borderId="2" xfId="0" applyFont="1" applyBorder="1" applyAlignment="1">
      <alignment/>
    </xf>
    <xf numFmtId="3" fontId="11" fillId="0" borderId="2" xfId="0" applyNumberFormat="1" applyFont="1" applyBorder="1" applyAlignment="1">
      <alignment/>
    </xf>
    <xf numFmtId="10" fontId="11" fillId="0" borderId="2" xfId="0" applyNumberFormat="1" applyFont="1" applyBorder="1" applyAlignment="1">
      <alignment/>
    </xf>
    <xf numFmtId="10" fontId="11" fillId="0" borderId="5" xfId="0" applyNumberFormat="1" applyFont="1" applyBorder="1" applyAlignment="1">
      <alignment/>
    </xf>
    <xf numFmtId="10" fontId="11" fillId="0" borderId="9" xfId="0" applyNumberFormat="1" applyFont="1" applyBorder="1" applyAlignment="1">
      <alignment/>
    </xf>
    <xf numFmtId="0" fontId="11" fillId="0" borderId="0" xfId="0" applyFont="1" applyAlignment="1">
      <alignment/>
    </xf>
    <xf numFmtId="3" fontId="0" fillId="0" borderId="3" xfId="0" applyNumberFormat="1" applyBorder="1" applyAlignment="1">
      <alignment/>
    </xf>
    <xf numFmtId="10" fontId="0" fillId="0" borderId="3" xfId="0" applyNumberFormat="1" applyBorder="1" applyAlignment="1">
      <alignment/>
    </xf>
    <xf numFmtId="3" fontId="11" fillId="0" borderId="3" xfId="0" applyNumberFormat="1" applyFont="1" applyBorder="1" applyAlignment="1">
      <alignment/>
    </xf>
    <xf numFmtId="10" fontId="0" fillId="0" borderId="14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10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1" fillId="0" borderId="6" xfId="0" applyFont="1" applyBorder="1" applyAlignment="1">
      <alignment/>
    </xf>
    <xf numFmtId="0" fontId="0" fillId="0" borderId="8" xfId="0" applyBorder="1" applyAlignment="1">
      <alignment/>
    </xf>
    <xf numFmtId="0" fontId="11" fillId="0" borderId="8" xfId="0" applyFont="1" applyBorder="1" applyAlignment="1">
      <alignment/>
    </xf>
    <xf numFmtId="3" fontId="11" fillId="0" borderId="0" xfId="0" applyNumberFormat="1" applyFont="1" applyBorder="1" applyAlignment="1">
      <alignment/>
    </xf>
    <xf numFmtId="10" fontId="11" fillId="0" borderId="0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1" fillId="0" borderId="12" xfId="0" applyFont="1" applyBorder="1" applyAlignment="1">
      <alignment/>
    </xf>
    <xf numFmtId="3" fontId="11" fillId="0" borderId="13" xfId="0" applyNumberFormat="1" applyFont="1" applyBorder="1" applyAlignment="1">
      <alignment/>
    </xf>
    <xf numFmtId="10" fontId="11" fillId="0" borderId="13" xfId="0" applyNumberFormat="1" applyFont="1" applyBorder="1" applyAlignment="1">
      <alignment/>
    </xf>
    <xf numFmtId="10" fontId="11" fillId="0" borderId="3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0" fillId="0" borderId="6" xfId="0" applyBorder="1" applyAlignment="1">
      <alignment/>
    </xf>
    <xf numFmtId="10" fontId="11" fillId="0" borderId="14" xfId="0" applyNumberFormat="1" applyFont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3" xfId="0" applyFont="1" applyBorder="1" applyAlignment="1">
      <alignment/>
    </xf>
    <xf numFmtId="0" fontId="2" fillId="0" borderId="4" xfId="0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10" fontId="2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3" fontId="2" fillId="0" borderId="4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right"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4" fillId="0" borderId="2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180"/>
    </xf>
    <xf numFmtId="0" fontId="1" fillId="0" borderId="1" xfId="0" applyFont="1" applyBorder="1" applyAlignment="1">
      <alignment horizontal="center" vertical="center" textRotation="180"/>
    </xf>
    <xf numFmtId="0" fontId="1" fillId="0" borderId="2" xfId="0" applyFont="1" applyBorder="1" applyAlignment="1">
      <alignment horizontal="center" vertical="center" textRotation="180"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180"/>
    </xf>
    <xf numFmtId="0" fontId="4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textRotation="180"/>
    </xf>
    <xf numFmtId="0" fontId="11" fillId="0" borderId="1" xfId="0" applyFont="1" applyBorder="1" applyAlignment="1">
      <alignment horizontal="center" vertical="center" textRotation="180"/>
    </xf>
    <xf numFmtId="0" fontId="11" fillId="0" borderId="2" xfId="0" applyFont="1" applyBorder="1" applyAlignment="1">
      <alignment horizontal="center" vertical="center" textRotation="180"/>
    </xf>
    <xf numFmtId="0" fontId="12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 textRotation="180"/>
    </xf>
    <xf numFmtId="0" fontId="13" fillId="0" borderId="1" xfId="0" applyFont="1" applyBorder="1" applyAlignment="1">
      <alignment horizontal="center" vertical="center" textRotation="180"/>
    </xf>
    <xf numFmtId="0" fontId="13" fillId="0" borderId="2" xfId="0" applyFont="1" applyBorder="1" applyAlignment="1">
      <alignment horizontal="center" vertical="center" textRotation="18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7"/>
  <sheetViews>
    <sheetView zoomScale="75" zoomScaleNormal="75" workbookViewId="0" topLeftCell="A1">
      <selection activeCell="H30" sqref="H30"/>
    </sheetView>
  </sheetViews>
  <sheetFormatPr defaultColWidth="9.140625" defaultRowHeight="12.75"/>
  <cols>
    <col min="1" max="1" width="10.8515625" style="5" bestFit="1" customWidth="1"/>
    <col min="2" max="2" width="11.7109375" style="7" bestFit="1" customWidth="1"/>
    <col min="3" max="3" width="10.8515625" style="7" bestFit="1" customWidth="1"/>
    <col min="4" max="4" width="13.140625" style="5" bestFit="1" customWidth="1"/>
    <col min="5" max="5" width="29.421875" style="5" bestFit="1" customWidth="1"/>
    <col min="6" max="6" width="8.00390625" style="7" bestFit="1" customWidth="1"/>
    <col min="7" max="7" width="8.57421875" style="5" bestFit="1" customWidth="1"/>
    <col min="8" max="8" width="45.421875" style="5" customWidth="1"/>
    <col min="9" max="9" width="8.140625" style="7" customWidth="1"/>
    <col min="10" max="10" width="9.421875" style="6" customWidth="1"/>
    <col min="11" max="11" width="9.7109375" style="16" bestFit="1" customWidth="1"/>
    <col min="12" max="12" width="8.00390625" style="17" bestFit="1" customWidth="1"/>
    <col min="13" max="16384" width="9.140625" style="5" customWidth="1"/>
  </cols>
  <sheetData>
    <row r="1" spans="1:12" s="46" customFormat="1" ht="21" customHeight="1">
      <c r="A1" s="333" t="s">
        <v>11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</row>
    <row r="3" spans="1:12" ht="12.75">
      <c r="A3" s="334" t="s">
        <v>39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1:12" ht="12.75">
      <c r="A4" s="16"/>
      <c r="B4" s="16"/>
      <c r="C4" s="16"/>
      <c r="D4" s="16"/>
      <c r="E4" s="16"/>
      <c r="F4" s="16"/>
      <c r="G4" s="16"/>
      <c r="H4" s="16"/>
      <c r="I4" s="16"/>
      <c r="J4" s="61"/>
      <c r="L4" s="16"/>
    </row>
    <row r="7" spans="1:12" s="65" customFormat="1" ht="18" customHeight="1">
      <c r="A7" s="62" t="s">
        <v>0</v>
      </c>
      <c r="B7" s="63" t="s">
        <v>6</v>
      </c>
      <c r="C7" s="63" t="s">
        <v>7</v>
      </c>
      <c r="D7" s="62" t="s">
        <v>5</v>
      </c>
      <c r="E7" s="62" t="s">
        <v>1</v>
      </c>
      <c r="F7" s="63" t="s">
        <v>4</v>
      </c>
      <c r="G7" s="62" t="s">
        <v>8</v>
      </c>
      <c r="H7" s="62" t="s">
        <v>9</v>
      </c>
      <c r="I7" s="335" t="s">
        <v>4</v>
      </c>
      <c r="J7" s="335"/>
      <c r="K7" s="62" t="s">
        <v>2</v>
      </c>
      <c r="L7" s="64" t="s">
        <v>3</v>
      </c>
    </row>
    <row r="8" spans="1:12" s="67" customFormat="1" ht="18" customHeight="1">
      <c r="A8" s="89" t="s">
        <v>12</v>
      </c>
      <c r="B8" s="90">
        <v>80644</v>
      </c>
      <c r="C8" s="90">
        <v>55640</v>
      </c>
      <c r="D8" s="91">
        <f>C8/B8</f>
        <v>0.6899459352214672</v>
      </c>
      <c r="E8" s="92" t="s">
        <v>13</v>
      </c>
      <c r="F8" s="93">
        <v>24500</v>
      </c>
      <c r="G8" s="94">
        <f>F8/F26</f>
        <v>0.4589132185738101</v>
      </c>
      <c r="H8" s="92" t="s">
        <v>14</v>
      </c>
      <c r="I8" s="93">
        <v>13812</v>
      </c>
      <c r="J8" s="94">
        <f>I8/$I$26</f>
        <v>0.2865797991534567</v>
      </c>
      <c r="K8" s="336" t="s">
        <v>38</v>
      </c>
      <c r="L8" s="95"/>
    </row>
    <row r="9" spans="1:12" s="67" customFormat="1" ht="18" customHeight="1">
      <c r="A9" s="96"/>
      <c r="B9" s="66"/>
      <c r="C9" s="66"/>
      <c r="D9" s="86"/>
      <c r="E9" s="79"/>
      <c r="F9" s="78"/>
      <c r="G9" s="97"/>
      <c r="H9" s="98" t="s">
        <v>15</v>
      </c>
      <c r="I9" s="99">
        <v>9430</v>
      </c>
      <c r="J9" s="100">
        <f aca="true" t="shared" si="0" ref="J9:J26">I9/$I$26</f>
        <v>0.19565939082081502</v>
      </c>
      <c r="K9" s="337"/>
      <c r="L9" s="95"/>
    </row>
    <row r="10" spans="1:12" s="67" customFormat="1" ht="18" customHeight="1">
      <c r="A10" s="96"/>
      <c r="B10" s="66"/>
      <c r="C10" s="66"/>
      <c r="D10" s="86"/>
      <c r="E10" s="79"/>
      <c r="F10" s="78"/>
      <c r="G10" s="97"/>
      <c r="H10" s="101" t="s">
        <v>33</v>
      </c>
      <c r="I10" s="102">
        <v>240</v>
      </c>
      <c r="J10" s="100">
        <f t="shared" si="0"/>
        <v>0.004979666362353722</v>
      </c>
      <c r="K10" s="337"/>
      <c r="L10" s="95"/>
    </row>
    <row r="11" spans="1:12" s="67" customFormat="1" ht="18" customHeight="1">
      <c r="A11" s="96"/>
      <c r="B11" s="66"/>
      <c r="C11" s="66"/>
      <c r="D11" s="86"/>
      <c r="E11" s="103"/>
      <c r="F11" s="104"/>
      <c r="G11" s="105"/>
      <c r="H11" s="127" t="s">
        <v>64</v>
      </c>
      <c r="I11" s="106">
        <f>SUM(I8:I10)</f>
        <v>23482</v>
      </c>
      <c r="J11" s="125">
        <f t="shared" si="0"/>
        <v>0.4872188563366254</v>
      </c>
      <c r="K11" s="337"/>
      <c r="L11" s="107"/>
    </row>
    <row r="12" spans="1:12" s="67" customFormat="1" ht="18" customHeight="1">
      <c r="A12" s="96"/>
      <c r="B12" s="66"/>
      <c r="C12" s="66"/>
      <c r="D12" s="86"/>
      <c r="E12" s="92" t="s">
        <v>16</v>
      </c>
      <c r="F12" s="78">
        <v>16658</v>
      </c>
      <c r="G12" s="97">
        <f>F12/F26</f>
        <v>0.3120235263266338</v>
      </c>
      <c r="H12" s="92" t="s">
        <v>17</v>
      </c>
      <c r="I12" s="99">
        <v>11312</v>
      </c>
      <c r="J12" s="100">
        <f t="shared" si="0"/>
        <v>0.23470827454560544</v>
      </c>
      <c r="K12" s="337"/>
      <c r="L12" s="95"/>
    </row>
    <row r="13" spans="1:12" s="67" customFormat="1" ht="18" customHeight="1">
      <c r="A13" s="96"/>
      <c r="B13" s="66"/>
      <c r="C13" s="66"/>
      <c r="D13" s="86"/>
      <c r="E13" s="79"/>
      <c r="F13" s="78"/>
      <c r="G13" s="97"/>
      <c r="H13" s="98" t="s">
        <v>18</v>
      </c>
      <c r="I13" s="66">
        <v>696</v>
      </c>
      <c r="J13" s="100">
        <f t="shared" si="0"/>
        <v>0.014441032450825795</v>
      </c>
      <c r="K13" s="337"/>
      <c r="L13" s="95"/>
    </row>
    <row r="14" spans="1:12" s="67" customFormat="1" ht="18" customHeight="1">
      <c r="A14" s="96"/>
      <c r="B14" s="66"/>
      <c r="C14" s="66"/>
      <c r="D14" s="86"/>
      <c r="E14" s="79"/>
      <c r="F14" s="78"/>
      <c r="G14" s="97"/>
      <c r="H14" s="98" t="s">
        <v>19</v>
      </c>
      <c r="I14" s="99">
        <v>2145</v>
      </c>
      <c r="J14" s="100">
        <f t="shared" si="0"/>
        <v>0.04450576811353639</v>
      </c>
      <c r="K14" s="337"/>
      <c r="L14" s="95"/>
    </row>
    <row r="15" spans="1:12" s="67" customFormat="1" ht="18" customHeight="1">
      <c r="A15" s="96"/>
      <c r="B15" s="66"/>
      <c r="C15" s="66"/>
      <c r="D15" s="86"/>
      <c r="E15" s="79"/>
      <c r="F15" s="78"/>
      <c r="G15" s="97"/>
      <c r="H15" s="101" t="s">
        <v>20</v>
      </c>
      <c r="I15" s="102">
        <v>360</v>
      </c>
      <c r="J15" s="100">
        <f t="shared" si="0"/>
        <v>0.0074694995435305835</v>
      </c>
      <c r="K15" s="337"/>
      <c r="L15" s="108"/>
    </row>
    <row r="16" spans="1:12" s="67" customFormat="1" ht="18" customHeight="1">
      <c r="A16" s="96"/>
      <c r="B16" s="66"/>
      <c r="C16" s="66"/>
      <c r="D16" s="86"/>
      <c r="E16" s="109"/>
      <c r="F16" s="110"/>
      <c r="G16" s="111"/>
      <c r="H16" s="127" t="s">
        <v>64</v>
      </c>
      <c r="I16" s="112">
        <f>SUM(I12:I15)</f>
        <v>14513</v>
      </c>
      <c r="J16" s="125">
        <f t="shared" si="0"/>
        <v>0.30112457465349823</v>
      </c>
      <c r="K16" s="337"/>
      <c r="L16" s="107"/>
    </row>
    <row r="17" spans="1:12" s="67" customFormat="1" ht="18" customHeight="1">
      <c r="A17" s="96"/>
      <c r="B17" s="66"/>
      <c r="C17" s="66"/>
      <c r="D17" s="86"/>
      <c r="E17" s="92" t="s">
        <v>21</v>
      </c>
      <c r="F17" s="113">
        <v>4148</v>
      </c>
      <c r="G17" s="114">
        <f>F17/F26</f>
        <v>0.07769681757731282</v>
      </c>
      <c r="H17" s="92" t="s">
        <v>22</v>
      </c>
      <c r="I17" s="115">
        <v>3597</v>
      </c>
      <c r="J17" s="125">
        <f t="shared" si="0"/>
        <v>0.07463274960577641</v>
      </c>
      <c r="K17" s="337"/>
      <c r="L17" s="116"/>
    </row>
    <row r="18" spans="1:12" s="67" customFormat="1" ht="18" customHeight="1">
      <c r="A18" s="96"/>
      <c r="B18" s="66"/>
      <c r="C18" s="66"/>
      <c r="D18" s="86"/>
      <c r="E18" s="92" t="s">
        <v>23</v>
      </c>
      <c r="F18" s="113">
        <v>3923</v>
      </c>
      <c r="G18" s="114">
        <f>F18/F26</f>
        <v>0.07348230842714519</v>
      </c>
      <c r="H18" s="92" t="s">
        <v>24</v>
      </c>
      <c r="I18" s="117">
        <v>1906</v>
      </c>
      <c r="J18" s="100">
        <f t="shared" si="0"/>
        <v>0.03954685036102581</v>
      </c>
      <c r="K18" s="337"/>
      <c r="L18" s="116"/>
    </row>
    <row r="19" spans="1:12" s="67" customFormat="1" ht="18" customHeight="1">
      <c r="A19" s="96"/>
      <c r="B19" s="66"/>
      <c r="C19" s="66"/>
      <c r="D19" s="86"/>
      <c r="E19" s="79"/>
      <c r="F19" s="66"/>
      <c r="G19" s="97"/>
      <c r="H19" s="98" t="s">
        <v>25</v>
      </c>
      <c r="I19" s="99">
        <v>1318</v>
      </c>
      <c r="J19" s="100">
        <f t="shared" si="0"/>
        <v>0.02734666777325919</v>
      </c>
      <c r="K19" s="337"/>
      <c r="L19" s="95"/>
    </row>
    <row r="20" spans="1:12" s="67" customFormat="1" ht="18" customHeight="1">
      <c r="A20" s="96"/>
      <c r="B20" s="66"/>
      <c r="C20" s="66"/>
      <c r="D20" s="86"/>
      <c r="E20" s="79"/>
      <c r="F20" s="78"/>
      <c r="G20" s="97"/>
      <c r="H20" s="101" t="s">
        <v>26</v>
      </c>
      <c r="I20" s="104">
        <v>194</v>
      </c>
      <c r="J20" s="100">
        <f t="shared" si="0"/>
        <v>0.0040252303095692585</v>
      </c>
      <c r="K20" s="337"/>
      <c r="L20" s="108"/>
    </row>
    <row r="21" spans="1:12" s="67" customFormat="1" ht="18" customHeight="1">
      <c r="A21" s="96"/>
      <c r="B21" s="66"/>
      <c r="C21" s="66"/>
      <c r="D21" s="86"/>
      <c r="E21" s="103"/>
      <c r="F21" s="104"/>
      <c r="G21" s="105"/>
      <c r="H21" s="127" t="s">
        <v>64</v>
      </c>
      <c r="I21" s="115">
        <f>SUM(I18:I20)</f>
        <v>3418</v>
      </c>
      <c r="J21" s="125">
        <f t="shared" si="0"/>
        <v>0.07091874844385426</v>
      </c>
      <c r="K21" s="337"/>
      <c r="L21" s="116"/>
    </row>
    <row r="22" spans="1:12" s="67" customFormat="1" ht="18" customHeight="1">
      <c r="A22" s="96"/>
      <c r="B22" s="66"/>
      <c r="C22" s="66"/>
      <c r="D22" s="86"/>
      <c r="E22" s="92" t="s">
        <v>27</v>
      </c>
      <c r="F22" s="113">
        <v>1578</v>
      </c>
      <c r="G22" s="114">
        <f>F22/F26</f>
        <v>0.029557757506509075</v>
      </c>
      <c r="H22" s="92" t="s">
        <v>35</v>
      </c>
      <c r="I22" s="119">
        <v>1377</v>
      </c>
      <c r="J22" s="125">
        <f t="shared" si="0"/>
        <v>0.028570835754004483</v>
      </c>
      <c r="K22" s="337"/>
      <c r="L22" s="116"/>
    </row>
    <row r="23" spans="1:12" s="67" customFormat="1" ht="18" customHeight="1">
      <c r="A23" s="96"/>
      <c r="B23" s="66"/>
      <c r="C23" s="66"/>
      <c r="D23" s="86"/>
      <c r="E23" s="92" t="s">
        <v>28</v>
      </c>
      <c r="F23" s="113">
        <v>1366</v>
      </c>
      <c r="G23" s="114">
        <f>F23/F26</f>
        <v>0.02558675332946223</v>
      </c>
      <c r="H23" s="92" t="s">
        <v>34</v>
      </c>
      <c r="I23" s="115">
        <v>819</v>
      </c>
      <c r="J23" s="125">
        <f t="shared" si="0"/>
        <v>0.016993111461532078</v>
      </c>
      <c r="K23" s="337"/>
      <c r="L23" s="116"/>
    </row>
    <row r="24" spans="1:12" s="67" customFormat="1" ht="18" customHeight="1">
      <c r="A24" s="96"/>
      <c r="B24" s="66"/>
      <c r="C24" s="66"/>
      <c r="D24" s="86"/>
      <c r="E24" s="92" t="s">
        <v>29</v>
      </c>
      <c r="F24" s="113">
        <v>930</v>
      </c>
      <c r="G24" s="114">
        <f>F24/F26</f>
        <v>0.01741997115402626</v>
      </c>
      <c r="H24" s="92" t="s">
        <v>30</v>
      </c>
      <c r="I24" s="115">
        <v>743</v>
      </c>
      <c r="J24" s="125">
        <f t="shared" si="0"/>
        <v>0.015416217113453399</v>
      </c>
      <c r="K24" s="337"/>
      <c r="L24" s="116"/>
    </row>
    <row r="25" spans="1:12" s="67" customFormat="1" ht="18" customHeight="1">
      <c r="A25" s="96"/>
      <c r="B25" s="66"/>
      <c r="C25" s="66"/>
      <c r="D25" s="86"/>
      <c r="E25" s="92" t="s">
        <v>31</v>
      </c>
      <c r="F25" s="93">
        <v>284</v>
      </c>
      <c r="G25" s="94">
        <f>F25/F26</f>
        <v>0.005319647105100493</v>
      </c>
      <c r="H25" s="92" t="s">
        <v>32</v>
      </c>
      <c r="I25" s="120">
        <v>247</v>
      </c>
      <c r="J25" s="125">
        <f t="shared" si="0"/>
        <v>0.005124906631255706</v>
      </c>
      <c r="K25" s="337"/>
      <c r="L25" s="116"/>
    </row>
    <row r="26" spans="1:12" s="126" customFormat="1" ht="18" customHeight="1">
      <c r="A26" s="121"/>
      <c r="B26" s="69"/>
      <c r="C26" s="69"/>
      <c r="D26" s="122"/>
      <c r="E26" s="123" t="s">
        <v>36</v>
      </c>
      <c r="F26" s="124">
        <f>SUM(F8:F25)</f>
        <v>53387</v>
      </c>
      <c r="G26" s="125"/>
      <c r="H26" s="123" t="s">
        <v>37</v>
      </c>
      <c r="I26" s="112">
        <f>SUM(I11+I16+I17+I21+I22+I23+I24+I25)</f>
        <v>48196</v>
      </c>
      <c r="J26" s="125">
        <f t="shared" si="0"/>
        <v>1</v>
      </c>
      <c r="K26" s="338"/>
      <c r="L26" s="73"/>
    </row>
    <row r="27" spans="1:12" ht="18" customHeight="1">
      <c r="A27" s="19"/>
      <c r="B27" s="32"/>
      <c r="C27" s="32"/>
      <c r="D27" s="19"/>
      <c r="E27" s="19"/>
      <c r="F27" s="32"/>
      <c r="G27" s="19"/>
      <c r="H27" s="20"/>
      <c r="I27" s="21"/>
      <c r="J27" s="22"/>
      <c r="K27" s="23"/>
      <c r="L27" s="24"/>
    </row>
    <row r="28" spans="8:12" ht="18" customHeight="1">
      <c r="H28" s="25"/>
      <c r="I28" s="26"/>
      <c r="J28" s="27"/>
      <c r="L28" s="28"/>
    </row>
    <row r="29" spans="1:12" ht="18" customHeight="1">
      <c r="A29" s="333" t="s">
        <v>38</v>
      </c>
      <c r="B29" s="333"/>
      <c r="C29" s="333"/>
      <c r="D29" s="333"/>
      <c r="E29" s="333"/>
      <c r="H29" s="25"/>
      <c r="I29" s="26"/>
      <c r="J29" s="27"/>
      <c r="L29" s="28"/>
    </row>
    <row r="30" spans="1:12" ht="18" customHeight="1">
      <c r="A30" s="60"/>
      <c r="H30" s="25"/>
      <c r="I30" s="26"/>
      <c r="J30" s="27"/>
      <c r="L30" s="28"/>
    </row>
    <row r="31" spans="1:11" ht="12.75">
      <c r="A31" s="60"/>
      <c r="K31" s="8"/>
    </row>
    <row r="32" spans="1:11" ht="12.75">
      <c r="A32" s="60"/>
      <c r="K32" s="8"/>
    </row>
    <row r="33" spans="1:11" ht="12.75">
      <c r="A33" s="60"/>
      <c r="K33" s="8"/>
    </row>
    <row r="34" spans="1:11" ht="12.75">
      <c r="A34" s="60"/>
      <c r="K34" s="8"/>
    </row>
    <row r="35" spans="1:11" ht="12.75">
      <c r="A35" s="60"/>
      <c r="K35" s="8"/>
    </row>
    <row r="36" spans="1:11" ht="12.75">
      <c r="A36" s="60"/>
      <c r="K36" s="8"/>
    </row>
    <row r="37" spans="1:11" ht="12.75">
      <c r="A37" s="60"/>
      <c r="K37" s="8"/>
    </row>
    <row r="38" spans="1:11" ht="12.75">
      <c r="A38" s="60"/>
      <c r="K38" s="8"/>
    </row>
    <row r="39" spans="1:11" ht="12.75">
      <c r="A39" s="60"/>
      <c r="K39" s="8"/>
    </row>
    <row r="40" spans="1:11" ht="12.75">
      <c r="A40" s="60"/>
      <c r="K40" s="8"/>
    </row>
    <row r="41" spans="1:11" ht="12.75">
      <c r="A41" s="60"/>
      <c r="K41" s="8"/>
    </row>
    <row r="42" spans="1:11" ht="12.75">
      <c r="A42" s="60"/>
      <c r="K42" s="8"/>
    </row>
    <row r="43" spans="1:11" ht="12.75">
      <c r="A43" s="60"/>
      <c r="K43" s="8"/>
    </row>
    <row r="44" spans="1:11" ht="12.75">
      <c r="A44" s="60"/>
      <c r="K44" s="8"/>
    </row>
    <row r="45" spans="1:11" ht="12.75">
      <c r="A45" s="60"/>
      <c r="K45" s="8"/>
    </row>
    <row r="46" spans="1:11" ht="12.75">
      <c r="A46" s="60"/>
      <c r="K46" s="8"/>
    </row>
    <row r="47" spans="1:11" ht="12.75">
      <c r="A47" s="60"/>
      <c r="K47" s="8"/>
    </row>
    <row r="48" ht="12.75">
      <c r="K48" s="8"/>
    </row>
    <row r="49" ht="12.75">
      <c r="K49" s="8"/>
    </row>
    <row r="50" ht="12.75">
      <c r="K50" s="8"/>
    </row>
    <row r="51" ht="12.75">
      <c r="K51" s="8"/>
    </row>
    <row r="52" ht="12.75">
      <c r="K52" s="8"/>
    </row>
    <row r="53" ht="12.75">
      <c r="K53" s="8"/>
    </row>
    <row r="54" ht="12.75">
      <c r="K54" s="8"/>
    </row>
    <row r="55" ht="12.75">
      <c r="K55" s="8"/>
    </row>
    <row r="56" ht="12.75">
      <c r="K56" s="8"/>
    </row>
    <row r="57" ht="12.75">
      <c r="K57" s="8"/>
    </row>
    <row r="58" ht="12.75">
      <c r="K58" s="8"/>
    </row>
    <row r="59" ht="12.75">
      <c r="K59" s="8"/>
    </row>
    <row r="60" ht="12.75">
      <c r="K60" s="8"/>
    </row>
    <row r="61" ht="12.75">
      <c r="K61" s="8"/>
    </row>
    <row r="62" ht="12.75">
      <c r="K62" s="8"/>
    </row>
    <row r="63" ht="12.75">
      <c r="K63" s="8"/>
    </row>
    <row r="64" ht="12.75">
      <c r="K64" s="8"/>
    </row>
    <row r="65" ht="12.75">
      <c r="K65" s="8"/>
    </row>
    <row r="66" ht="12.75">
      <c r="K66" s="8"/>
    </row>
    <row r="67" ht="11.25" customHeight="1">
      <c r="K67" s="8"/>
    </row>
    <row r="68" ht="12.75">
      <c r="K68" s="8"/>
    </row>
    <row r="69" ht="12.75">
      <c r="K69" s="8"/>
    </row>
    <row r="70" ht="12.75">
      <c r="K70" s="8"/>
    </row>
    <row r="71" ht="12.75">
      <c r="K71" s="8"/>
    </row>
    <row r="72" ht="15" customHeight="1">
      <c r="K72" s="8"/>
    </row>
    <row r="73" ht="12.75">
      <c r="K73" s="8"/>
    </row>
    <row r="74" ht="12.75">
      <c r="K74" s="8"/>
    </row>
    <row r="75" ht="12.75">
      <c r="K75" s="8"/>
    </row>
    <row r="76" ht="12.75" customHeight="1">
      <c r="K76" s="8"/>
    </row>
    <row r="77" ht="12" customHeight="1">
      <c r="K77" s="8"/>
    </row>
    <row r="78" ht="12.75">
      <c r="K78" s="8"/>
    </row>
    <row r="79" ht="12.75">
      <c r="K79" s="8"/>
    </row>
    <row r="80" ht="12.75">
      <c r="K80" s="8"/>
    </row>
    <row r="81" ht="12.75">
      <c r="K81" s="8"/>
    </row>
    <row r="82" ht="12.75">
      <c r="K82" s="8"/>
    </row>
    <row r="83" ht="12.75">
      <c r="K83" s="8"/>
    </row>
    <row r="84" ht="12.75">
      <c r="K84" s="8"/>
    </row>
    <row r="85" ht="12.75">
      <c r="K85" s="8"/>
    </row>
    <row r="86" ht="12.75">
      <c r="K86" s="8"/>
    </row>
    <row r="87" ht="12.75">
      <c r="K87" s="8"/>
    </row>
    <row r="88" ht="12.75">
      <c r="K88" s="8"/>
    </row>
    <row r="89" ht="12.75">
      <c r="K89" s="8"/>
    </row>
    <row r="90" ht="12.75">
      <c r="K90" s="8"/>
    </row>
    <row r="91" ht="12.75">
      <c r="K91" s="8"/>
    </row>
    <row r="92" ht="12.75">
      <c r="K92" s="8"/>
    </row>
    <row r="93" ht="12.75">
      <c r="K93" s="8"/>
    </row>
    <row r="94" ht="12.75">
      <c r="K94" s="8"/>
    </row>
    <row r="95" ht="12.75">
      <c r="K95" s="8"/>
    </row>
    <row r="96" ht="12.75">
      <c r="K96" s="8"/>
    </row>
    <row r="97" ht="12.75">
      <c r="K97" s="8"/>
    </row>
    <row r="98" ht="12.75">
      <c r="K98" s="8"/>
    </row>
    <row r="99" ht="12.75">
      <c r="K99" s="8"/>
    </row>
    <row r="100" ht="12.75">
      <c r="K100" s="8"/>
    </row>
    <row r="101" ht="12.75">
      <c r="K101" s="8"/>
    </row>
    <row r="102" ht="12.75">
      <c r="K102" s="8"/>
    </row>
    <row r="103" ht="12.75">
      <c r="K103" s="8"/>
    </row>
    <row r="104" ht="12.75">
      <c r="K104" s="8"/>
    </row>
    <row r="105" ht="12.75">
      <c r="K105" s="8"/>
    </row>
    <row r="106" ht="12.75">
      <c r="K106" s="8"/>
    </row>
    <row r="107" ht="12.75">
      <c r="K107" s="8"/>
    </row>
    <row r="108" ht="12.75">
      <c r="K108" s="8"/>
    </row>
    <row r="109" ht="12.75">
      <c r="K109" s="8"/>
    </row>
    <row r="110" ht="12.75">
      <c r="K110" s="8"/>
    </row>
    <row r="111" ht="12.75">
      <c r="K111" s="8"/>
    </row>
    <row r="112" ht="12.75">
      <c r="K112" s="8"/>
    </row>
    <row r="113" ht="12.75">
      <c r="K113" s="8"/>
    </row>
    <row r="114" ht="12.75">
      <c r="K114" s="8"/>
    </row>
    <row r="115" ht="12.75">
      <c r="K115" s="8"/>
    </row>
    <row r="116" ht="12.75">
      <c r="K116" s="8"/>
    </row>
    <row r="117" ht="12.75">
      <c r="K117" s="8"/>
    </row>
    <row r="118" ht="12.75">
      <c r="K118" s="8"/>
    </row>
    <row r="119" ht="12.75">
      <c r="K119" s="8"/>
    </row>
    <row r="120" ht="12.75">
      <c r="K120" s="8"/>
    </row>
    <row r="121" ht="12.75">
      <c r="K121" s="8"/>
    </row>
    <row r="122" ht="12.75">
      <c r="K122" s="8"/>
    </row>
    <row r="123" ht="12.75">
      <c r="K123" s="8"/>
    </row>
    <row r="124" ht="12.75">
      <c r="K124" s="8"/>
    </row>
    <row r="125" ht="12.75">
      <c r="K125" s="8"/>
    </row>
    <row r="126" ht="12.75">
      <c r="K126" s="8"/>
    </row>
    <row r="127" ht="12.75">
      <c r="K127" s="8"/>
    </row>
    <row r="128" ht="12.75">
      <c r="K128" s="8"/>
    </row>
    <row r="129" ht="12.75">
      <c r="K129" s="8"/>
    </row>
    <row r="130" ht="12.75">
      <c r="K130" s="8"/>
    </row>
    <row r="131" ht="12.75">
      <c r="K131" s="8"/>
    </row>
    <row r="132" ht="12.75">
      <c r="K132" s="8"/>
    </row>
    <row r="133" ht="12.75">
      <c r="K133" s="8"/>
    </row>
    <row r="134" ht="12.75">
      <c r="K134" s="8"/>
    </row>
    <row r="135" ht="12.75">
      <c r="K135" s="8"/>
    </row>
    <row r="136" ht="12.75">
      <c r="K136" s="8"/>
    </row>
    <row r="137" ht="12.75">
      <c r="K137" s="8"/>
    </row>
    <row r="138" ht="12.75">
      <c r="K138" s="8"/>
    </row>
    <row r="139" ht="12.75">
      <c r="K139" s="8"/>
    </row>
    <row r="140" ht="12.75">
      <c r="K140" s="8"/>
    </row>
    <row r="141" ht="12.75">
      <c r="K141" s="8"/>
    </row>
    <row r="142" ht="12.75">
      <c r="K142" s="8"/>
    </row>
    <row r="143" ht="12.75">
      <c r="K143" s="8"/>
    </row>
    <row r="144" ht="12.75">
      <c r="K144" s="8"/>
    </row>
    <row r="145" ht="12.75">
      <c r="K145" s="8"/>
    </row>
    <row r="146" ht="12.75">
      <c r="K146" s="8"/>
    </row>
    <row r="147" ht="12.75">
      <c r="K147" s="8"/>
    </row>
    <row r="148" ht="12.75">
      <c r="K148" s="8"/>
    </row>
    <row r="149" ht="12.75">
      <c r="K149" s="8"/>
    </row>
    <row r="150" ht="12.75">
      <c r="K150" s="8"/>
    </row>
    <row r="151" ht="12.75">
      <c r="K151" s="8"/>
    </row>
    <row r="152" ht="12.75">
      <c r="K152" s="8"/>
    </row>
    <row r="153" ht="12.75">
      <c r="K153" s="8"/>
    </row>
    <row r="154" ht="12.75">
      <c r="K154" s="8"/>
    </row>
    <row r="155" ht="12.75">
      <c r="K155" s="8"/>
    </row>
    <row r="156" ht="12.75">
      <c r="K156" s="8"/>
    </row>
    <row r="157" ht="12.75">
      <c r="K157" s="8"/>
    </row>
    <row r="158" ht="12.75">
      <c r="K158" s="8"/>
    </row>
    <row r="159" ht="12.75">
      <c r="K159" s="8"/>
    </row>
    <row r="160" ht="12.75">
      <c r="K160" s="8"/>
    </row>
    <row r="161" ht="12.75">
      <c r="K161" s="8"/>
    </row>
    <row r="162" ht="12.75">
      <c r="K162" s="8"/>
    </row>
    <row r="163" ht="12.75">
      <c r="K163" s="8"/>
    </row>
    <row r="164" ht="12.75">
      <c r="K164" s="8"/>
    </row>
    <row r="165" ht="12.75">
      <c r="K165" s="8"/>
    </row>
    <row r="166" ht="12.75">
      <c r="K166" s="8"/>
    </row>
    <row r="167" ht="12.75">
      <c r="K167" s="8"/>
    </row>
    <row r="168" ht="12.75">
      <c r="K168" s="8"/>
    </row>
    <row r="169" ht="12.75">
      <c r="K169" s="8"/>
    </row>
    <row r="170" ht="12.75">
      <c r="K170" s="8"/>
    </row>
    <row r="171" ht="12.75">
      <c r="K171" s="8"/>
    </row>
    <row r="172" ht="12.75">
      <c r="K172" s="8"/>
    </row>
    <row r="173" ht="12.75">
      <c r="K173" s="8"/>
    </row>
    <row r="174" ht="12.75">
      <c r="K174" s="8"/>
    </row>
    <row r="175" ht="12.75">
      <c r="K175" s="8"/>
    </row>
    <row r="176" ht="12.75">
      <c r="K176" s="8"/>
    </row>
    <row r="177" ht="12.75">
      <c r="K177" s="8"/>
    </row>
    <row r="178" ht="12.75">
      <c r="K178" s="8"/>
    </row>
    <row r="179" ht="12.75">
      <c r="K179" s="8"/>
    </row>
    <row r="180" ht="12.75">
      <c r="K180" s="8"/>
    </row>
    <row r="181" ht="12.75">
      <c r="K181" s="8"/>
    </row>
    <row r="182" ht="12.75">
      <c r="K182" s="8"/>
    </row>
    <row r="183" ht="12.75">
      <c r="K183" s="8"/>
    </row>
    <row r="184" ht="12.75">
      <c r="K184" s="8"/>
    </row>
    <row r="185" ht="12.75">
      <c r="K185" s="8"/>
    </row>
    <row r="186" ht="12.75">
      <c r="K186" s="8"/>
    </row>
    <row r="187" ht="12.75">
      <c r="K187" s="8"/>
    </row>
    <row r="188" ht="12.75">
      <c r="K188" s="8"/>
    </row>
    <row r="189" ht="12.75">
      <c r="K189" s="8"/>
    </row>
    <row r="190" ht="12.75">
      <c r="K190" s="8"/>
    </row>
    <row r="191" ht="12.75">
      <c r="K191" s="8"/>
    </row>
    <row r="192" ht="12.75">
      <c r="K192" s="8"/>
    </row>
    <row r="193" ht="12.75">
      <c r="K193" s="8"/>
    </row>
    <row r="194" ht="12.75">
      <c r="K194" s="8"/>
    </row>
    <row r="195" ht="12.75">
      <c r="K195" s="8"/>
    </row>
    <row r="196" ht="12.75">
      <c r="K196" s="8"/>
    </row>
    <row r="197" ht="12.75">
      <c r="K197" s="8"/>
    </row>
    <row r="198" ht="12.75">
      <c r="K198" s="8"/>
    </row>
    <row r="199" ht="12.75">
      <c r="K199" s="8"/>
    </row>
    <row r="200" ht="12.75">
      <c r="K200" s="8"/>
    </row>
    <row r="201" ht="12.75">
      <c r="K201" s="8"/>
    </row>
    <row r="202" ht="12.75">
      <c r="K202" s="8"/>
    </row>
    <row r="203" ht="12.75">
      <c r="K203" s="8"/>
    </row>
    <row r="204" ht="12.75">
      <c r="K204" s="8"/>
    </row>
    <row r="205" ht="12.75">
      <c r="K205" s="8"/>
    </row>
    <row r="206" ht="12.75">
      <c r="K206" s="8"/>
    </row>
    <row r="207" ht="12.75">
      <c r="K207" s="8"/>
    </row>
  </sheetData>
  <mergeCells count="5">
    <mergeCell ref="A29:E29"/>
    <mergeCell ref="A1:L1"/>
    <mergeCell ref="A3:L3"/>
    <mergeCell ref="I7:J7"/>
    <mergeCell ref="K8:K26"/>
  </mergeCells>
  <printOptions horizontalCentered="1"/>
  <pageMargins left="0.7874015748031497" right="0.7874015748031497" top="0.7874015748031497" bottom="0.7874015748031497" header="0.31496062992125984" footer="0.5118110236220472"/>
  <pageSetup fitToHeight="1" fitToWidth="1" horizontalDpi="600" verticalDpi="600" orientation="landscape" paperSize="9" scale="76" r:id="rId1"/>
  <headerFooter alignWithMargins="0">
    <oddHeader>&amp;LElezioni comunali 15 - 16 maggio 2011. Comune di NOVARA 1° turno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8"/>
  <sheetViews>
    <sheetView zoomScale="75" zoomScaleNormal="75" workbookViewId="0" topLeftCell="A1">
      <selection activeCell="A28" sqref="A28:E28"/>
    </sheetView>
  </sheetViews>
  <sheetFormatPr defaultColWidth="9.140625" defaultRowHeight="12.75"/>
  <cols>
    <col min="1" max="1" width="17.7109375" style="5" customWidth="1"/>
    <col min="2" max="2" width="11.7109375" style="7" bestFit="1" customWidth="1"/>
    <col min="3" max="3" width="10.8515625" style="7" bestFit="1" customWidth="1"/>
    <col min="4" max="4" width="10.421875" style="5" customWidth="1"/>
    <col min="5" max="5" width="29.8515625" style="5" customWidth="1"/>
    <col min="6" max="6" width="7.57421875" style="7" bestFit="1" customWidth="1"/>
    <col min="7" max="7" width="8.57421875" style="5" bestFit="1" customWidth="1"/>
    <col min="8" max="8" width="44.421875" style="5" customWidth="1"/>
    <col min="9" max="9" width="7.57421875" style="7" bestFit="1" customWidth="1"/>
    <col min="10" max="10" width="9.8515625" style="6" customWidth="1"/>
    <col min="11" max="11" width="9.7109375" style="16" bestFit="1" customWidth="1"/>
    <col min="12" max="12" width="8.00390625" style="17" bestFit="1" customWidth="1"/>
    <col min="13" max="16384" width="9.140625" style="5" customWidth="1"/>
  </cols>
  <sheetData>
    <row r="1" spans="1:12" s="46" customFormat="1" ht="21" customHeight="1">
      <c r="A1" s="333" t="s">
        <v>11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</row>
    <row r="3" spans="1:12" ht="12.75">
      <c r="A3" s="334" t="s">
        <v>65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1:12" ht="15">
      <c r="A4" s="45"/>
      <c r="B4" s="45"/>
      <c r="C4" s="45"/>
      <c r="D4" s="45"/>
      <c r="E4" s="45"/>
      <c r="F4" s="45"/>
      <c r="G4" s="45"/>
      <c r="H4" s="45"/>
      <c r="I4" s="45"/>
      <c r="J4" s="48"/>
      <c r="K4" s="45"/>
      <c r="L4" s="45"/>
    </row>
    <row r="7" spans="1:12" s="11" customFormat="1" ht="25.5">
      <c r="A7" s="62" t="s">
        <v>0</v>
      </c>
      <c r="B7" s="63" t="s">
        <v>6</v>
      </c>
      <c r="C7" s="63" t="s">
        <v>7</v>
      </c>
      <c r="D7" s="62" t="s">
        <v>5</v>
      </c>
      <c r="E7" s="62" t="s">
        <v>1</v>
      </c>
      <c r="F7" s="63" t="s">
        <v>4</v>
      </c>
      <c r="G7" s="62" t="s">
        <v>8</v>
      </c>
      <c r="H7" s="62" t="s">
        <v>9</v>
      </c>
      <c r="I7" s="335" t="s">
        <v>4</v>
      </c>
      <c r="J7" s="335"/>
      <c r="K7" s="62" t="s">
        <v>2</v>
      </c>
      <c r="L7" s="64" t="s">
        <v>3</v>
      </c>
    </row>
    <row r="8" spans="1:12" s="67" customFormat="1" ht="18" customHeight="1">
      <c r="A8" s="89" t="s">
        <v>66</v>
      </c>
      <c r="B8" s="90">
        <v>16546</v>
      </c>
      <c r="C8" s="146">
        <v>10834</v>
      </c>
      <c r="D8" s="159">
        <f>C8/B8</f>
        <v>0.6547806116281881</v>
      </c>
      <c r="E8" s="147" t="s">
        <v>67</v>
      </c>
      <c r="F8" s="93">
        <v>4069</v>
      </c>
      <c r="G8" s="94">
        <f>F8/F25</f>
        <v>0.38878272501433214</v>
      </c>
      <c r="H8" s="160" t="s">
        <v>68</v>
      </c>
      <c r="I8" s="93">
        <v>2383</v>
      </c>
      <c r="J8" s="94">
        <f>I8/$I$25</f>
        <v>0.25453962828455456</v>
      </c>
      <c r="K8" s="336" t="s">
        <v>38</v>
      </c>
      <c r="L8" s="116"/>
    </row>
    <row r="9" spans="1:12" s="67" customFormat="1" ht="18" customHeight="1">
      <c r="A9" s="148"/>
      <c r="B9" s="149"/>
      <c r="C9" s="150"/>
      <c r="D9" s="151"/>
      <c r="E9" s="79"/>
      <c r="F9" s="78"/>
      <c r="G9" s="97"/>
      <c r="H9" s="55" t="s">
        <v>69</v>
      </c>
      <c r="I9" s="102">
        <v>1552</v>
      </c>
      <c r="J9" s="111">
        <f aca="true" t="shared" si="0" ref="J9:J25">I9/$I$25</f>
        <v>0.16577654347361676</v>
      </c>
      <c r="K9" s="337"/>
      <c r="L9" s="131"/>
    </row>
    <row r="10" spans="1:12" s="126" customFormat="1" ht="18" customHeight="1">
      <c r="A10" s="121"/>
      <c r="B10" s="69"/>
      <c r="C10" s="161"/>
      <c r="D10" s="162"/>
      <c r="E10" s="127"/>
      <c r="F10" s="143"/>
      <c r="G10" s="163"/>
      <c r="H10" s="332" t="s">
        <v>64</v>
      </c>
      <c r="I10" s="106">
        <f>SUM(I8:I9)</f>
        <v>3935</v>
      </c>
      <c r="J10" s="133">
        <f t="shared" si="0"/>
        <v>0.4203161717581713</v>
      </c>
      <c r="K10" s="337"/>
      <c r="L10" s="108"/>
    </row>
    <row r="11" spans="1:12" s="67" customFormat="1" ht="18" customHeight="1">
      <c r="A11" s="96"/>
      <c r="B11" s="66"/>
      <c r="C11" s="152"/>
      <c r="D11" s="79"/>
      <c r="E11" s="79" t="s">
        <v>70</v>
      </c>
      <c r="F11" s="78">
        <v>3731</v>
      </c>
      <c r="G11" s="97">
        <f>F11/F25</f>
        <v>0.35648767437416395</v>
      </c>
      <c r="H11" s="54" t="s">
        <v>71</v>
      </c>
      <c r="I11" s="99">
        <v>181</v>
      </c>
      <c r="J11" s="94">
        <f t="shared" si="0"/>
        <v>0.01933347575304422</v>
      </c>
      <c r="K11" s="337"/>
      <c r="L11" s="95"/>
    </row>
    <row r="12" spans="1:12" s="67" customFormat="1" ht="18" customHeight="1">
      <c r="A12" s="96"/>
      <c r="B12" s="66"/>
      <c r="C12" s="152"/>
      <c r="D12" s="79"/>
      <c r="E12" s="79"/>
      <c r="F12" s="78"/>
      <c r="G12" s="97"/>
      <c r="H12" s="54" t="s">
        <v>72</v>
      </c>
      <c r="I12" s="99">
        <v>472</v>
      </c>
      <c r="J12" s="100">
        <f t="shared" si="0"/>
        <v>0.050416577654347365</v>
      </c>
      <c r="K12" s="337"/>
      <c r="L12" s="95"/>
    </row>
    <row r="13" spans="1:12" s="67" customFormat="1" ht="18" customHeight="1">
      <c r="A13" s="96"/>
      <c r="B13" s="66"/>
      <c r="C13" s="152"/>
      <c r="D13" s="79"/>
      <c r="E13" s="79"/>
      <c r="F13" s="78"/>
      <c r="G13" s="97"/>
      <c r="H13" s="54" t="s">
        <v>73</v>
      </c>
      <c r="I13" s="99">
        <v>354</v>
      </c>
      <c r="J13" s="100">
        <f t="shared" si="0"/>
        <v>0.03781243324076052</v>
      </c>
      <c r="K13" s="337"/>
      <c r="L13" s="95"/>
    </row>
    <row r="14" spans="1:12" s="67" customFormat="1" ht="18" customHeight="1">
      <c r="A14" s="96"/>
      <c r="B14" s="66"/>
      <c r="C14" s="152"/>
      <c r="D14" s="79"/>
      <c r="E14" s="79"/>
      <c r="F14" s="78"/>
      <c r="G14" s="97"/>
      <c r="H14" s="54" t="s">
        <v>74</v>
      </c>
      <c r="I14" s="99">
        <v>347</v>
      </c>
      <c r="J14" s="100">
        <f t="shared" si="0"/>
        <v>0.03706472975859859</v>
      </c>
      <c r="K14" s="337"/>
      <c r="L14" s="95"/>
    </row>
    <row r="15" spans="1:12" s="67" customFormat="1" ht="18" customHeight="1">
      <c r="A15" s="96"/>
      <c r="B15" s="66"/>
      <c r="C15" s="152"/>
      <c r="D15" s="79"/>
      <c r="E15" s="79"/>
      <c r="F15" s="78"/>
      <c r="G15" s="97"/>
      <c r="H15" s="55" t="s">
        <v>75</v>
      </c>
      <c r="I15" s="102">
        <v>1834</v>
      </c>
      <c r="J15" s="111">
        <f t="shared" si="0"/>
        <v>0.195898312326426</v>
      </c>
      <c r="K15" s="337"/>
      <c r="L15" s="108"/>
    </row>
    <row r="16" spans="1:12" s="126" customFormat="1" ht="18" customHeight="1">
      <c r="A16" s="121"/>
      <c r="B16" s="69"/>
      <c r="C16" s="161"/>
      <c r="D16" s="162"/>
      <c r="E16" s="164"/>
      <c r="F16" s="81"/>
      <c r="G16" s="82"/>
      <c r="H16" s="332" t="s">
        <v>64</v>
      </c>
      <c r="I16" s="83">
        <f>SUM(I11:I15)</f>
        <v>3188</v>
      </c>
      <c r="J16" s="133">
        <f t="shared" si="0"/>
        <v>0.34052552873317665</v>
      </c>
      <c r="K16" s="337"/>
      <c r="L16" s="108"/>
    </row>
    <row r="17" spans="1:12" s="67" customFormat="1" ht="18" customHeight="1">
      <c r="A17" s="96"/>
      <c r="B17" s="66"/>
      <c r="C17" s="152"/>
      <c r="D17" s="79"/>
      <c r="E17" s="79" t="s">
        <v>76</v>
      </c>
      <c r="F17" s="78">
        <v>1068</v>
      </c>
      <c r="G17" s="97">
        <f>F17/F25</f>
        <v>0.10204471622396331</v>
      </c>
      <c r="H17" s="84" t="s">
        <v>77</v>
      </c>
      <c r="I17" s="99">
        <v>188</v>
      </c>
      <c r="J17" s="94">
        <f t="shared" si="0"/>
        <v>0.020081179235206154</v>
      </c>
      <c r="K17" s="337"/>
      <c r="L17" s="95"/>
    </row>
    <row r="18" spans="1:12" s="67" customFormat="1" ht="18" customHeight="1">
      <c r="A18" s="96"/>
      <c r="B18" s="66"/>
      <c r="C18" s="152"/>
      <c r="D18" s="79"/>
      <c r="E18" s="79"/>
      <c r="F18" s="78"/>
      <c r="G18" s="97"/>
      <c r="H18" s="54" t="s">
        <v>78</v>
      </c>
      <c r="I18" s="99">
        <v>207</v>
      </c>
      <c r="J18" s="100">
        <f t="shared" si="0"/>
        <v>0.022110660115359965</v>
      </c>
      <c r="K18" s="337"/>
      <c r="L18" s="95"/>
    </row>
    <row r="19" spans="1:12" s="67" customFormat="1" ht="18" customHeight="1">
      <c r="A19" s="96"/>
      <c r="B19" s="66"/>
      <c r="C19" s="152"/>
      <c r="D19" s="79"/>
      <c r="E19" s="79"/>
      <c r="F19" s="78"/>
      <c r="G19" s="97"/>
      <c r="H19" s="54" t="s">
        <v>79</v>
      </c>
      <c r="I19" s="99">
        <v>134</v>
      </c>
      <c r="J19" s="100">
        <f t="shared" si="0"/>
        <v>0.014313180944242684</v>
      </c>
      <c r="K19" s="337"/>
      <c r="L19" s="95"/>
    </row>
    <row r="20" spans="1:12" s="67" customFormat="1" ht="18" customHeight="1">
      <c r="A20" s="96"/>
      <c r="B20" s="66"/>
      <c r="C20" s="152"/>
      <c r="D20" s="79"/>
      <c r="E20" s="79"/>
      <c r="F20" s="78"/>
      <c r="G20" s="97"/>
      <c r="H20" s="55" t="s">
        <v>80</v>
      </c>
      <c r="I20" s="102">
        <v>482</v>
      </c>
      <c r="J20" s="111">
        <f t="shared" si="0"/>
        <v>0.051484725486007264</v>
      </c>
      <c r="K20" s="337"/>
      <c r="L20" s="108"/>
    </row>
    <row r="21" spans="1:12" s="126" customFormat="1" ht="18" customHeight="1">
      <c r="A21" s="121"/>
      <c r="B21" s="69"/>
      <c r="C21" s="161"/>
      <c r="D21" s="162"/>
      <c r="E21" s="127"/>
      <c r="F21" s="143"/>
      <c r="G21" s="163"/>
      <c r="H21" s="332" t="s">
        <v>64</v>
      </c>
      <c r="I21" s="106">
        <f>SUM(I17:I20)</f>
        <v>1011</v>
      </c>
      <c r="J21" s="133">
        <f t="shared" si="0"/>
        <v>0.10798974578081606</v>
      </c>
      <c r="K21" s="337"/>
      <c r="L21" s="108"/>
    </row>
    <row r="22" spans="1:12" s="67" customFormat="1" ht="18" customHeight="1">
      <c r="A22" s="96"/>
      <c r="B22" s="66"/>
      <c r="C22" s="152"/>
      <c r="D22" s="79"/>
      <c r="E22" s="77" t="s">
        <v>81</v>
      </c>
      <c r="F22" s="76">
        <v>736</v>
      </c>
      <c r="G22" s="88">
        <f>F22/F25</f>
        <v>0.07032295050640168</v>
      </c>
      <c r="H22" s="165" t="s">
        <v>82</v>
      </c>
      <c r="I22" s="140">
        <v>552</v>
      </c>
      <c r="J22" s="133">
        <f t="shared" si="0"/>
        <v>0.05896176030762658</v>
      </c>
      <c r="K22" s="337"/>
      <c r="L22" s="107"/>
    </row>
    <row r="23" spans="1:12" s="67" customFormat="1" ht="18" customHeight="1">
      <c r="A23" s="96"/>
      <c r="B23" s="66"/>
      <c r="C23" s="152"/>
      <c r="D23" s="79"/>
      <c r="E23" s="77" t="s">
        <v>83</v>
      </c>
      <c r="F23" s="76">
        <v>541</v>
      </c>
      <c r="G23" s="88">
        <f>F23/F25</f>
        <v>0.05169119052168928</v>
      </c>
      <c r="H23" s="165" t="s">
        <v>84</v>
      </c>
      <c r="I23" s="140">
        <v>445</v>
      </c>
      <c r="J23" s="133">
        <f t="shared" si="0"/>
        <v>0.04753257850886563</v>
      </c>
      <c r="K23" s="337"/>
      <c r="L23" s="107"/>
    </row>
    <row r="24" spans="1:12" s="67" customFormat="1" ht="18" customHeight="1">
      <c r="A24" s="96"/>
      <c r="B24" s="66"/>
      <c r="C24" s="152"/>
      <c r="D24" s="79"/>
      <c r="E24" s="77" t="s">
        <v>85</v>
      </c>
      <c r="F24" s="76">
        <v>321</v>
      </c>
      <c r="G24" s="88">
        <f>F24/F25</f>
        <v>0.030670743359449647</v>
      </c>
      <c r="H24" s="165" t="s">
        <v>86</v>
      </c>
      <c r="I24" s="140">
        <v>231</v>
      </c>
      <c r="J24" s="133">
        <f t="shared" si="0"/>
        <v>0.02467421491134373</v>
      </c>
      <c r="K24" s="337"/>
      <c r="L24" s="107"/>
    </row>
    <row r="25" spans="1:13" s="126" customFormat="1" ht="18" customHeight="1">
      <c r="A25" s="121"/>
      <c r="B25" s="69"/>
      <c r="C25" s="161"/>
      <c r="D25" s="162"/>
      <c r="E25" s="166" t="s">
        <v>36</v>
      </c>
      <c r="F25" s="155">
        <f>SUM(F8:F24)</f>
        <v>10466</v>
      </c>
      <c r="G25" s="153"/>
      <c r="H25" s="167" t="s">
        <v>37</v>
      </c>
      <c r="I25" s="154">
        <f>SUM(I10+I16+I21+I22+I23+I24)</f>
        <v>9362</v>
      </c>
      <c r="J25" s="133">
        <f t="shared" si="0"/>
        <v>1</v>
      </c>
      <c r="K25" s="338"/>
      <c r="L25" s="134"/>
      <c r="M25" s="121"/>
    </row>
    <row r="26" spans="2:256" s="168" customFormat="1" ht="18" customHeight="1">
      <c r="B26" s="90"/>
      <c r="C26" s="90"/>
      <c r="E26" s="169"/>
      <c r="F26" s="170"/>
      <c r="G26" s="171"/>
      <c r="H26" s="172"/>
      <c r="I26" s="173"/>
      <c r="J26" s="174"/>
      <c r="K26" s="175"/>
      <c r="L26" s="179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  <c r="IR26" s="67"/>
      <c r="IS26" s="67"/>
      <c r="IT26" s="67"/>
      <c r="IU26" s="67"/>
      <c r="IV26" s="67"/>
    </row>
    <row r="27" spans="2:12" s="67" customFormat="1" ht="18" customHeight="1">
      <c r="B27" s="66"/>
      <c r="C27" s="66"/>
      <c r="E27" s="180"/>
      <c r="F27" s="181"/>
      <c r="G27" s="182"/>
      <c r="H27" s="183"/>
      <c r="I27" s="184"/>
      <c r="J27" s="182"/>
      <c r="K27" s="185"/>
      <c r="L27" s="186"/>
    </row>
    <row r="28" spans="1:12" s="67" customFormat="1" ht="18" customHeight="1">
      <c r="A28" s="341" t="s">
        <v>38</v>
      </c>
      <c r="B28" s="341"/>
      <c r="C28" s="341"/>
      <c r="D28" s="341"/>
      <c r="E28" s="341"/>
      <c r="F28" s="66"/>
      <c r="H28" s="126"/>
      <c r="I28" s="69"/>
      <c r="J28" s="70"/>
      <c r="K28" s="60"/>
      <c r="L28" s="71"/>
    </row>
    <row r="29" spans="1:12" s="67" customFormat="1" ht="18" customHeight="1">
      <c r="A29" s="156"/>
      <c r="B29" s="149"/>
      <c r="C29" s="149"/>
      <c r="D29" s="156"/>
      <c r="F29" s="66"/>
      <c r="I29" s="69"/>
      <c r="J29" s="70"/>
      <c r="K29" s="60"/>
      <c r="L29" s="71"/>
    </row>
    <row r="30" spans="1:12" s="67" customFormat="1" ht="18" customHeight="1">
      <c r="A30" s="157"/>
      <c r="B30" s="149"/>
      <c r="C30" s="149"/>
      <c r="D30" s="156"/>
      <c r="F30" s="66"/>
      <c r="H30" s="126"/>
      <c r="I30" s="69"/>
      <c r="J30" s="70"/>
      <c r="K30" s="60"/>
      <c r="L30" s="71"/>
    </row>
    <row r="31" spans="1:12" ht="18" customHeight="1">
      <c r="A31" s="29"/>
      <c r="B31" s="31"/>
      <c r="C31" s="31"/>
      <c r="D31" s="29"/>
      <c r="H31" s="25"/>
      <c r="I31" s="26"/>
      <c r="J31" s="27"/>
      <c r="L31" s="28"/>
    </row>
    <row r="32" ht="12.75">
      <c r="K32" s="8"/>
    </row>
    <row r="33" ht="12.75">
      <c r="K33" s="8"/>
    </row>
    <row r="34" ht="12.75">
      <c r="K34" s="8"/>
    </row>
    <row r="35" ht="12.75">
      <c r="K35" s="8"/>
    </row>
    <row r="36" ht="12.75">
      <c r="K36" s="8"/>
    </row>
    <row r="37" ht="12.75">
      <c r="K37" s="8"/>
    </row>
    <row r="38" ht="12.75">
      <c r="K38" s="8"/>
    </row>
    <row r="39" ht="12.75">
      <c r="K39" s="8"/>
    </row>
    <row r="40" ht="12.75">
      <c r="K40" s="8"/>
    </row>
    <row r="41" ht="12.75">
      <c r="K41" s="8"/>
    </row>
    <row r="42" ht="12.75">
      <c r="K42" s="8"/>
    </row>
    <row r="43" ht="12.75">
      <c r="K43" s="8"/>
    </row>
    <row r="44" ht="12.75">
      <c r="K44" s="8"/>
    </row>
    <row r="45" ht="12.75">
      <c r="K45" s="8"/>
    </row>
    <row r="46" ht="12.75">
      <c r="K46" s="8"/>
    </row>
    <row r="47" ht="12.75">
      <c r="K47" s="8"/>
    </row>
    <row r="48" ht="12.75">
      <c r="K48" s="8"/>
    </row>
    <row r="49" ht="12.75">
      <c r="K49" s="8"/>
    </row>
    <row r="50" ht="12.75">
      <c r="K50" s="8"/>
    </row>
    <row r="51" ht="12.75">
      <c r="K51" s="8"/>
    </row>
    <row r="52" ht="12.75">
      <c r="K52" s="8"/>
    </row>
    <row r="53" ht="12.75">
      <c r="K53" s="8"/>
    </row>
    <row r="54" ht="12.75">
      <c r="K54" s="8"/>
    </row>
    <row r="55" ht="12.75">
      <c r="K55" s="8"/>
    </row>
    <row r="56" ht="12.75">
      <c r="K56" s="8"/>
    </row>
    <row r="57" ht="12.75">
      <c r="K57" s="8"/>
    </row>
    <row r="58" ht="12.75">
      <c r="K58" s="8"/>
    </row>
    <row r="59" ht="12.75">
      <c r="K59" s="8"/>
    </row>
    <row r="60" ht="12.75">
      <c r="K60" s="8"/>
    </row>
    <row r="61" ht="12.75">
      <c r="K61" s="8"/>
    </row>
    <row r="62" ht="12.75">
      <c r="K62" s="8"/>
    </row>
    <row r="63" ht="12.75">
      <c r="K63" s="8"/>
    </row>
    <row r="64" ht="12.75">
      <c r="K64" s="8"/>
    </row>
    <row r="65" ht="12.75">
      <c r="K65" s="8"/>
    </row>
    <row r="66" ht="12.75">
      <c r="K66" s="8"/>
    </row>
    <row r="67" ht="12.75">
      <c r="K67" s="8"/>
    </row>
    <row r="68" ht="11.25" customHeight="1">
      <c r="K68" s="8"/>
    </row>
    <row r="69" ht="12.75">
      <c r="K69" s="8"/>
    </row>
    <row r="70" ht="12.75">
      <c r="K70" s="8"/>
    </row>
    <row r="71" ht="12.75">
      <c r="K71" s="8"/>
    </row>
    <row r="72" ht="12.75">
      <c r="K72" s="8"/>
    </row>
    <row r="73" ht="15" customHeight="1">
      <c r="K73" s="8"/>
    </row>
    <row r="74" ht="12.75">
      <c r="K74" s="8"/>
    </row>
    <row r="75" ht="12.75">
      <c r="K75" s="8"/>
    </row>
    <row r="76" ht="12.75">
      <c r="K76" s="8"/>
    </row>
    <row r="77" ht="12.75" customHeight="1">
      <c r="K77" s="8"/>
    </row>
    <row r="78" ht="12" customHeight="1">
      <c r="K78" s="8"/>
    </row>
    <row r="79" ht="12.75">
      <c r="K79" s="8"/>
    </row>
    <row r="80" ht="12.75">
      <c r="K80" s="8"/>
    </row>
    <row r="81" ht="12.75">
      <c r="K81" s="8"/>
    </row>
    <row r="82" ht="12.75">
      <c r="K82" s="8"/>
    </row>
    <row r="83" ht="12.75">
      <c r="K83" s="8"/>
    </row>
    <row r="84" ht="12.75">
      <c r="K84" s="8"/>
    </row>
    <row r="85" ht="12.75">
      <c r="K85" s="8"/>
    </row>
    <row r="86" ht="12.75">
      <c r="K86" s="8"/>
    </row>
    <row r="87" ht="12.75">
      <c r="K87" s="8"/>
    </row>
    <row r="88" ht="12.75">
      <c r="K88" s="8"/>
    </row>
    <row r="89" ht="12.75">
      <c r="K89" s="8"/>
    </row>
    <row r="90" ht="12.75">
      <c r="K90" s="8"/>
    </row>
    <row r="91" ht="12.75">
      <c r="K91" s="8"/>
    </row>
    <row r="92" ht="12.75">
      <c r="K92" s="8"/>
    </row>
    <row r="93" ht="12.75">
      <c r="K93" s="8"/>
    </row>
    <row r="94" ht="12.75">
      <c r="K94" s="8"/>
    </row>
    <row r="95" ht="12.75">
      <c r="K95" s="8"/>
    </row>
    <row r="96" ht="12.75">
      <c r="K96" s="8"/>
    </row>
    <row r="97" ht="12.75">
      <c r="K97" s="8"/>
    </row>
    <row r="98" ht="12.75">
      <c r="K98" s="8"/>
    </row>
    <row r="99" ht="12.75">
      <c r="K99" s="8"/>
    </row>
    <row r="100" ht="12.75">
      <c r="K100" s="8"/>
    </row>
    <row r="101" ht="12.75">
      <c r="K101" s="8"/>
    </row>
    <row r="102" ht="12.75">
      <c r="K102" s="8"/>
    </row>
    <row r="103" ht="12.75">
      <c r="K103" s="8"/>
    </row>
    <row r="104" ht="12.75">
      <c r="K104" s="8"/>
    </row>
    <row r="105" ht="12.75">
      <c r="K105" s="8"/>
    </row>
    <row r="106" ht="12.75">
      <c r="K106" s="8"/>
    </row>
    <row r="107" ht="12.75">
      <c r="K107" s="8"/>
    </row>
    <row r="108" ht="12.75">
      <c r="K108" s="8"/>
    </row>
    <row r="109" ht="12.75">
      <c r="K109" s="8"/>
    </row>
    <row r="110" ht="12.75">
      <c r="K110" s="8"/>
    </row>
    <row r="111" ht="12.75">
      <c r="K111" s="8"/>
    </row>
    <row r="112" ht="12.75">
      <c r="K112" s="8"/>
    </row>
    <row r="113" ht="12.75">
      <c r="K113" s="8"/>
    </row>
    <row r="114" ht="12.75">
      <c r="K114" s="8"/>
    </row>
    <row r="115" ht="12.75">
      <c r="K115" s="8"/>
    </row>
    <row r="116" ht="12.75">
      <c r="K116" s="8"/>
    </row>
    <row r="117" ht="12.75">
      <c r="K117" s="8"/>
    </row>
    <row r="118" ht="12.75">
      <c r="K118" s="8"/>
    </row>
    <row r="119" ht="12.75">
      <c r="K119" s="8"/>
    </row>
    <row r="120" ht="12.75">
      <c r="K120" s="8"/>
    </row>
    <row r="121" ht="12.75">
      <c r="K121" s="8"/>
    </row>
    <row r="122" ht="12.75">
      <c r="K122" s="8"/>
    </row>
    <row r="123" ht="12.75">
      <c r="K123" s="8"/>
    </row>
    <row r="124" ht="12.75">
      <c r="K124" s="8"/>
    </row>
    <row r="125" ht="12.75">
      <c r="K125" s="8"/>
    </row>
    <row r="126" ht="12.75">
      <c r="K126" s="8"/>
    </row>
    <row r="127" ht="12.75">
      <c r="K127" s="8"/>
    </row>
    <row r="128" ht="12.75">
      <c r="K128" s="8"/>
    </row>
    <row r="129" ht="12.75">
      <c r="K129" s="8"/>
    </row>
    <row r="130" ht="12.75">
      <c r="K130" s="8"/>
    </row>
    <row r="131" ht="12.75">
      <c r="K131" s="8"/>
    </row>
    <row r="132" ht="12.75">
      <c r="K132" s="8"/>
    </row>
    <row r="133" ht="12.75">
      <c r="K133" s="8"/>
    </row>
    <row r="134" ht="12.75">
      <c r="K134" s="8"/>
    </row>
    <row r="135" ht="12.75">
      <c r="K135" s="8"/>
    </row>
    <row r="136" ht="12.75">
      <c r="K136" s="8"/>
    </row>
    <row r="137" ht="12.75">
      <c r="K137" s="8"/>
    </row>
    <row r="138" ht="12.75">
      <c r="K138" s="8"/>
    </row>
    <row r="139" ht="12.75">
      <c r="K139" s="8"/>
    </row>
    <row r="140" ht="12.75">
      <c r="K140" s="8"/>
    </row>
    <row r="141" ht="12.75">
      <c r="K141" s="8"/>
    </row>
    <row r="142" ht="12.75">
      <c r="K142" s="8"/>
    </row>
    <row r="143" ht="12.75">
      <c r="K143" s="8"/>
    </row>
    <row r="144" ht="12.75">
      <c r="K144" s="8"/>
    </row>
    <row r="145" ht="12.75">
      <c r="K145" s="8"/>
    </row>
    <row r="146" ht="12.75">
      <c r="K146" s="8"/>
    </row>
    <row r="147" ht="12.75">
      <c r="K147" s="8"/>
    </row>
    <row r="148" ht="12.75">
      <c r="K148" s="8"/>
    </row>
    <row r="149" ht="12.75">
      <c r="K149" s="8"/>
    </row>
    <row r="150" ht="12.75">
      <c r="K150" s="8"/>
    </row>
    <row r="151" ht="12.75">
      <c r="K151" s="8"/>
    </row>
    <row r="152" ht="12.75">
      <c r="K152" s="8"/>
    </row>
    <row r="153" ht="12.75">
      <c r="K153" s="8"/>
    </row>
    <row r="154" ht="12.75">
      <c r="K154" s="8"/>
    </row>
    <row r="155" ht="12.75">
      <c r="K155" s="8"/>
    </row>
    <row r="156" ht="12.75">
      <c r="K156" s="8"/>
    </row>
    <row r="157" ht="12.75">
      <c r="K157" s="8"/>
    </row>
    <row r="158" ht="12.75">
      <c r="K158" s="8"/>
    </row>
    <row r="159" ht="12.75">
      <c r="K159" s="8"/>
    </row>
    <row r="160" ht="12.75">
      <c r="K160" s="8"/>
    </row>
    <row r="161" ht="12.75">
      <c r="K161" s="8"/>
    </row>
    <row r="162" ht="12.75">
      <c r="K162" s="8"/>
    </row>
    <row r="163" ht="12.75">
      <c r="K163" s="8"/>
    </row>
    <row r="164" ht="12.75">
      <c r="K164" s="8"/>
    </row>
    <row r="165" ht="12.75">
      <c r="K165" s="8"/>
    </row>
    <row r="166" ht="12.75">
      <c r="K166" s="8"/>
    </row>
    <row r="167" ht="12.75">
      <c r="K167" s="8"/>
    </row>
    <row r="168" ht="12.75">
      <c r="K168" s="8"/>
    </row>
    <row r="169" ht="12.75">
      <c r="K169" s="8"/>
    </row>
    <row r="170" ht="12.75">
      <c r="K170" s="8"/>
    </row>
    <row r="171" ht="12.75">
      <c r="K171" s="8"/>
    </row>
    <row r="172" ht="12.75">
      <c r="K172" s="8"/>
    </row>
    <row r="173" ht="12.75">
      <c r="K173" s="8"/>
    </row>
    <row r="174" ht="12.75">
      <c r="K174" s="8"/>
    </row>
    <row r="175" ht="12.75">
      <c r="K175" s="8"/>
    </row>
    <row r="176" ht="12.75">
      <c r="K176" s="8"/>
    </row>
    <row r="177" ht="12.75">
      <c r="K177" s="8"/>
    </row>
    <row r="178" ht="12.75">
      <c r="K178" s="8"/>
    </row>
    <row r="179" ht="12.75">
      <c r="K179" s="8"/>
    </row>
    <row r="180" ht="12.75">
      <c r="K180" s="8"/>
    </row>
    <row r="181" ht="12.75">
      <c r="K181" s="8"/>
    </row>
    <row r="182" ht="12.75">
      <c r="K182" s="8"/>
    </row>
    <row r="183" ht="12.75">
      <c r="K183" s="8"/>
    </row>
    <row r="184" ht="12.75">
      <c r="K184" s="8"/>
    </row>
    <row r="185" ht="12.75">
      <c r="K185" s="8"/>
    </row>
    <row r="186" ht="12.75">
      <c r="K186" s="8"/>
    </row>
    <row r="187" ht="12.75">
      <c r="K187" s="8"/>
    </row>
    <row r="188" ht="12.75">
      <c r="K188" s="8"/>
    </row>
    <row r="189" ht="12.75">
      <c r="K189" s="8"/>
    </row>
    <row r="190" ht="12.75">
      <c r="K190" s="8"/>
    </row>
    <row r="191" ht="12.75">
      <c r="K191" s="8"/>
    </row>
    <row r="192" ht="12.75">
      <c r="K192" s="8"/>
    </row>
    <row r="193" ht="12.75">
      <c r="K193" s="8"/>
    </row>
    <row r="194" ht="12.75">
      <c r="K194" s="8"/>
    </row>
    <row r="195" ht="12.75">
      <c r="K195" s="8"/>
    </row>
    <row r="196" ht="12.75">
      <c r="K196" s="8"/>
    </row>
    <row r="197" ht="12.75">
      <c r="K197" s="8"/>
    </row>
    <row r="198" ht="12.75">
      <c r="K198" s="8"/>
    </row>
    <row r="199" ht="12.75">
      <c r="K199" s="8"/>
    </row>
    <row r="200" ht="12.75">
      <c r="K200" s="8"/>
    </row>
    <row r="201" ht="12.75">
      <c r="K201" s="8"/>
    </row>
    <row r="202" ht="12.75">
      <c r="K202" s="8"/>
    </row>
    <row r="203" ht="12.75">
      <c r="K203" s="8"/>
    </row>
    <row r="204" ht="12.75">
      <c r="K204" s="8"/>
    </row>
    <row r="205" ht="12.75">
      <c r="K205" s="8"/>
    </row>
    <row r="206" ht="12.75">
      <c r="K206" s="8"/>
    </row>
    <row r="207" ht="12.75">
      <c r="K207" s="8"/>
    </row>
    <row r="208" ht="12.75">
      <c r="K208" s="8"/>
    </row>
  </sheetData>
  <mergeCells count="5">
    <mergeCell ref="A28:E28"/>
    <mergeCell ref="A1:L1"/>
    <mergeCell ref="A3:L3"/>
    <mergeCell ref="I7:J7"/>
    <mergeCell ref="K8:K25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73" r:id="rId1"/>
  <headerFooter alignWithMargins="0">
    <oddHeader>&amp;LElezioi comunali 15 - 16 maggio 2011. Comune di DOMODOSSOLA 1° turno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7"/>
  <sheetViews>
    <sheetView zoomScale="75" zoomScaleNormal="75" workbookViewId="0" topLeftCell="A1">
      <selection activeCell="B22" sqref="B22"/>
    </sheetView>
  </sheetViews>
  <sheetFormatPr defaultColWidth="9.140625" defaultRowHeight="12.75"/>
  <cols>
    <col min="1" max="1" width="10.8515625" style="5" bestFit="1" customWidth="1"/>
    <col min="2" max="2" width="11.7109375" style="7" bestFit="1" customWidth="1"/>
    <col min="3" max="3" width="10.8515625" style="7" bestFit="1" customWidth="1"/>
    <col min="4" max="4" width="11.421875" style="5" customWidth="1"/>
    <col min="5" max="5" width="34.28125" style="5" bestFit="1" customWidth="1"/>
    <col min="6" max="6" width="8.00390625" style="7" bestFit="1" customWidth="1"/>
    <col min="7" max="7" width="8.57421875" style="5" bestFit="1" customWidth="1"/>
    <col min="8" max="8" width="52.421875" style="5" customWidth="1"/>
    <col min="9" max="9" width="8.140625" style="7" customWidth="1"/>
    <col min="10" max="10" width="9.7109375" style="6" customWidth="1"/>
    <col min="11" max="11" width="9.7109375" style="16" bestFit="1" customWidth="1"/>
    <col min="12" max="12" width="8.00390625" style="17" bestFit="1" customWidth="1"/>
    <col min="13" max="16384" width="9.140625" style="5" customWidth="1"/>
  </cols>
  <sheetData>
    <row r="1" spans="1:12" s="46" customFormat="1" ht="21" customHeight="1">
      <c r="A1" s="333" t="s">
        <v>11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</row>
    <row r="3" spans="1:12" ht="12.75">
      <c r="A3" s="334" t="s">
        <v>40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1:12" ht="12.75">
      <c r="A4" s="16"/>
      <c r="B4" s="16"/>
      <c r="C4" s="16"/>
      <c r="D4" s="16"/>
      <c r="E4" s="16"/>
      <c r="F4" s="16"/>
      <c r="G4" s="16"/>
      <c r="H4" s="16"/>
      <c r="I4" s="16"/>
      <c r="J4" s="61"/>
      <c r="L4" s="16"/>
    </row>
    <row r="7" spans="1:12" s="65" customFormat="1" ht="24.75" customHeight="1">
      <c r="A7" s="62" t="s">
        <v>0</v>
      </c>
      <c r="B7" s="63" t="s">
        <v>6</v>
      </c>
      <c r="C7" s="63" t="s">
        <v>7</v>
      </c>
      <c r="D7" s="62" t="s">
        <v>5</v>
      </c>
      <c r="E7" s="62" t="s">
        <v>1</v>
      </c>
      <c r="F7" s="63" t="s">
        <v>4</v>
      </c>
      <c r="G7" s="62" t="s">
        <v>8</v>
      </c>
      <c r="H7" s="62" t="s">
        <v>9</v>
      </c>
      <c r="I7" s="335" t="s">
        <v>4</v>
      </c>
      <c r="J7" s="335"/>
      <c r="K7" s="62" t="s">
        <v>2</v>
      </c>
      <c r="L7" s="64" t="s">
        <v>3</v>
      </c>
    </row>
    <row r="8" spans="1:12" s="67" customFormat="1" ht="18" customHeight="1">
      <c r="A8" s="89" t="s">
        <v>41</v>
      </c>
      <c r="B8" s="90">
        <v>14740</v>
      </c>
      <c r="C8" s="90">
        <v>10624</v>
      </c>
      <c r="D8" s="158">
        <f>C8/B8</f>
        <v>0.7207598371777476</v>
      </c>
      <c r="E8" s="92" t="s">
        <v>42</v>
      </c>
      <c r="F8" s="93">
        <v>3607</v>
      </c>
      <c r="G8" s="94">
        <f>F8/F34</f>
        <v>0.35705800831518514</v>
      </c>
      <c r="H8" s="128" t="s">
        <v>43</v>
      </c>
      <c r="I8" s="93">
        <v>1178</v>
      </c>
      <c r="J8" s="94">
        <f>I8/$I$34</f>
        <v>0.13462857142857143</v>
      </c>
      <c r="K8" s="336" t="s">
        <v>38</v>
      </c>
      <c r="L8" s="95"/>
    </row>
    <row r="9" spans="1:12" s="67" customFormat="1" ht="18" customHeight="1">
      <c r="A9" s="96"/>
      <c r="B9" s="66"/>
      <c r="C9" s="66"/>
      <c r="D9" s="86"/>
      <c r="E9" s="79"/>
      <c r="F9" s="78"/>
      <c r="G9" s="97"/>
      <c r="H9" s="129" t="s">
        <v>17</v>
      </c>
      <c r="I9" s="99">
        <v>1425</v>
      </c>
      <c r="J9" s="100">
        <f aca="true" t="shared" si="0" ref="J9:J34">I9/$I$34</f>
        <v>0.16285714285714287</v>
      </c>
      <c r="K9" s="337"/>
      <c r="L9" s="95"/>
    </row>
    <row r="10" spans="1:12" s="67" customFormat="1" ht="18" customHeight="1">
      <c r="A10" s="96"/>
      <c r="B10" s="66"/>
      <c r="C10" s="66"/>
      <c r="D10" s="86"/>
      <c r="E10" s="79"/>
      <c r="F10" s="78"/>
      <c r="G10" s="97"/>
      <c r="H10" s="129" t="s">
        <v>44</v>
      </c>
      <c r="I10" s="99">
        <v>48</v>
      </c>
      <c r="J10" s="100">
        <f t="shared" si="0"/>
        <v>0.005485714285714286</v>
      </c>
      <c r="K10" s="337"/>
      <c r="L10" s="95"/>
    </row>
    <row r="11" spans="1:12" s="67" customFormat="1" ht="18" customHeight="1">
      <c r="A11" s="96"/>
      <c r="B11" s="66"/>
      <c r="C11" s="66"/>
      <c r="D11" s="86"/>
      <c r="E11" s="79"/>
      <c r="F11" s="78"/>
      <c r="G11" s="97"/>
      <c r="H11" s="129" t="s">
        <v>35</v>
      </c>
      <c r="I11" s="99">
        <v>303</v>
      </c>
      <c r="J11" s="100">
        <f t="shared" si="0"/>
        <v>0.034628571428571425</v>
      </c>
      <c r="K11" s="337"/>
      <c r="L11" s="95"/>
    </row>
    <row r="12" spans="1:12" s="67" customFormat="1" ht="18" customHeight="1">
      <c r="A12" s="96"/>
      <c r="B12" s="66"/>
      <c r="C12" s="66"/>
      <c r="D12" s="86"/>
      <c r="E12" s="98"/>
      <c r="F12" s="78"/>
      <c r="G12" s="97"/>
      <c r="H12" s="130" t="s">
        <v>45</v>
      </c>
      <c r="I12" s="102">
        <v>179</v>
      </c>
      <c r="J12" s="111">
        <f t="shared" si="0"/>
        <v>0.020457142857142858</v>
      </c>
      <c r="K12" s="337"/>
      <c r="L12" s="131"/>
    </row>
    <row r="13" spans="1:12" s="67" customFormat="1" ht="18" customHeight="1">
      <c r="A13" s="96"/>
      <c r="B13" s="66"/>
      <c r="C13" s="66"/>
      <c r="D13" s="86"/>
      <c r="E13" s="101"/>
      <c r="F13" s="104"/>
      <c r="G13" s="105"/>
      <c r="H13" s="130" t="s">
        <v>64</v>
      </c>
      <c r="I13" s="132">
        <f>SUM(I8:I12)</f>
        <v>3133</v>
      </c>
      <c r="J13" s="133">
        <f t="shared" si="0"/>
        <v>0.35805714285714285</v>
      </c>
      <c r="K13" s="337"/>
      <c r="L13" s="108"/>
    </row>
    <row r="14" spans="1:12" s="67" customFormat="1" ht="18" customHeight="1">
      <c r="A14" s="96"/>
      <c r="B14" s="66"/>
      <c r="C14" s="66"/>
      <c r="D14" s="86"/>
      <c r="E14" s="79" t="s">
        <v>46</v>
      </c>
      <c r="F14" s="78">
        <v>2132</v>
      </c>
      <c r="G14" s="97">
        <f>F14/F34</f>
        <v>0.21104731736289845</v>
      </c>
      <c r="H14" s="128" t="s">
        <v>47</v>
      </c>
      <c r="I14" s="66">
        <v>1279</v>
      </c>
      <c r="J14" s="94">
        <f t="shared" si="0"/>
        <v>0.14617142857142856</v>
      </c>
      <c r="K14" s="337"/>
      <c r="L14" s="95"/>
    </row>
    <row r="15" spans="1:12" s="67" customFormat="1" ht="18" customHeight="1">
      <c r="A15" s="96"/>
      <c r="B15" s="66"/>
      <c r="C15" s="66"/>
      <c r="D15" s="86"/>
      <c r="E15" s="79"/>
      <c r="F15" s="78"/>
      <c r="G15" s="97"/>
      <c r="H15" s="129" t="s">
        <v>32</v>
      </c>
      <c r="I15" s="99">
        <v>113</v>
      </c>
      <c r="J15" s="100">
        <f t="shared" si="0"/>
        <v>0.012914285714285715</v>
      </c>
      <c r="K15" s="337"/>
      <c r="L15" s="95"/>
    </row>
    <row r="16" spans="1:12" s="67" customFormat="1" ht="18" customHeight="1">
      <c r="A16" s="96"/>
      <c r="B16" s="66"/>
      <c r="C16" s="66"/>
      <c r="D16" s="86"/>
      <c r="E16" s="79"/>
      <c r="F16" s="78"/>
      <c r="G16" s="97"/>
      <c r="H16" s="129" t="s">
        <v>48</v>
      </c>
      <c r="I16" s="99">
        <v>85</v>
      </c>
      <c r="J16" s="100">
        <f t="shared" si="0"/>
        <v>0.009714285714285713</v>
      </c>
      <c r="K16" s="337"/>
      <c r="L16" s="134"/>
    </row>
    <row r="17" spans="1:12" s="67" customFormat="1" ht="18" customHeight="1">
      <c r="A17" s="96"/>
      <c r="B17" s="66"/>
      <c r="C17" s="66"/>
      <c r="D17" s="86"/>
      <c r="E17" s="135"/>
      <c r="F17" s="136"/>
      <c r="G17" s="100"/>
      <c r="H17" s="129" t="s">
        <v>49</v>
      </c>
      <c r="I17" s="137">
        <v>223</v>
      </c>
      <c r="J17" s="100">
        <f t="shared" si="0"/>
        <v>0.025485714285714285</v>
      </c>
      <c r="K17" s="337"/>
      <c r="L17" s="95"/>
    </row>
    <row r="18" spans="1:12" s="67" customFormat="1" ht="18" customHeight="1">
      <c r="A18" s="96"/>
      <c r="B18" s="66"/>
      <c r="C18" s="66"/>
      <c r="D18" s="86"/>
      <c r="E18" s="98"/>
      <c r="F18" s="78"/>
      <c r="G18" s="97"/>
      <c r="H18" s="129" t="s">
        <v>50</v>
      </c>
      <c r="I18" s="99">
        <v>88</v>
      </c>
      <c r="J18" s="100">
        <f t="shared" si="0"/>
        <v>0.010057142857142857</v>
      </c>
      <c r="K18" s="337"/>
      <c r="L18" s="95"/>
    </row>
    <row r="19" spans="1:12" s="67" customFormat="1" ht="18" customHeight="1">
      <c r="A19" s="96"/>
      <c r="B19" s="66"/>
      <c r="C19" s="66"/>
      <c r="D19" s="86"/>
      <c r="E19" s="98"/>
      <c r="F19" s="78"/>
      <c r="G19" s="97"/>
      <c r="H19" s="130" t="s">
        <v>26</v>
      </c>
      <c r="I19" s="102">
        <v>26</v>
      </c>
      <c r="J19" s="111">
        <f t="shared" si="0"/>
        <v>0.0029714285714285715</v>
      </c>
      <c r="K19" s="337"/>
      <c r="L19" s="131"/>
    </row>
    <row r="20" spans="1:12" s="67" customFormat="1" ht="18" customHeight="1">
      <c r="A20" s="96"/>
      <c r="B20" s="66"/>
      <c r="C20" s="66"/>
      <c r="D20" s="86"/>
      <c r="E20" s="103"/>
      <c r="F20" s="138"/>
      <c r="G20" s="105"/>
      <c r="H20" s="139"/>
      <c r="I20" s="140">
        <f>SUM(I14:I19)</f>
        <v>1814</v>
      </c>
      <c r="J20" s="133">
        <f t="shared" si="0"/>
        <v>0.2073142857142857</v>
      </c>
      <c r="K20" s="337"/>
      <c r="L20" s="73"/>
    </row>
    <row r="21" spans="1:12" s="67" customFormat="1" ht="18" customHeight="1">
      <c r="A21" s="96"/>
      <c r="B21" s="66"/>
      <c r="C21" s="66"/>
      <c r="D21" s="86"/>
      <c r="E21" s="79" t="s">
        <v>51</v>
      </c>
      <c r="F21" s="78">
        <v>1750</v>
      </c>
      <c r="G21" s="97">
        <f>F21/F34</f>
        <v>0.17323302316372996</v>
      </c>
      <c r="H21" s="128" t="s">
        <v>52</v>
      </c>
      <c r="I21" s="78">
        <v>425</v>
      </c>
      <c r="J21" s="94">
        <f t="shared" si="0"/>
        <v>0.04857142857142857</v>
      </c>
      <c r="K21" s="337"/>
      <c r="L21" s="134"/>
    </row>
    <row r="22" spans="1:12" s="67" customFormat="1" ht="18" customHeight="1">
      <c r="A22" s="96"/>
      <c r="B22" s="66"/>
      <c r="C22" s="66"/>
      <c r="D22" s="86"/>
      <c r="E22" s="79"/>
      <c r="F22" s="78"/>
      <c r="G22" s="97"/>
      <c r="H22" s="129" t="s">
        <v>14</v>
      </c>
      <c r="I22" s="99">
        <v>1015</v>
      </c>
      <c r="J22" s="100">
        <f t="shared" si="0"/>
        <v>0.116</v>
      </c>
      <c r="K22" s="337"/>
      <c r="L22" s="95"/>
    </row>
    <row r="23" spans="1:12" s="67" customFormat="1" ht="18" customHeight="1">
      <c r="A23" s="96"/>
      <c r="B23" s="66"/>
      <c r="C23" s="66"/>
      <c r="D23" s="86"/>
      <c r="E23" s="98"/>
      <c r="F23" s="78"/>
      <c r="G23" s="97"/>
      <c r="H23" s="130" t="s">
        <v>53</v>
      </c>
      <c r="I23" s="104">
        <v>200</v>
      </c>
      <c r="J23" s="111">
        <f t="shared" si="0"/>
        <v>0.022857142857142857</v>
      </c>
      <c r="K23" s="337"/>
      <c r="L23" s="131"/>
    </row>
    <row r="24" spans="1:12" s="67" customFormat="1" ht="18" customHeight="1">
      <c r="A24" s="96"/>
      <c r="B24" s="66"/>
      <c r="C24" s="66"/>
      <c r="D24" s="86"/>
      <c r="E24" s="101"/>
      <c r="F24" s="104"/>
      <c r="G24" s="105"/>
      <c r="H24" s="101"/>
      <c r="I24" s="106">
        <f>SUM(I21:I23)</f>
        <v>1640</v>
      </c>
      <c r="J24" s="133">
        <f t="shared" si="0"/>
        <v>0.18742857142857142</v>
      </c>
      <c r="K24" s="337"/>
      <c r="L24" s="131"/>
    </row>
    <row r="25" spans="1:12" s="67" customFormat="1" ht="18" customHeight="1">
      <c r="A25" s="96"/>
      <c r="B25" s="66"/>
      <c r="C25" s="66"/>
      <c r="D25" s="86"/>
      <c r="E25" s="139" t="s">
        <v>54</v>
      </c>
      <c r="F25" s="76">
        <v>1044</v>
      </c>
      <c r="G25" s="88">
        <f>F25/F34</f>
        <v>0.10334587210453376</v>
      </c>
      <c r="H25" s="68" t="s">
        <v>15</v>
      </c>
      <c r="I25" s="140">
        <v>883</v>
      </c>
      <c r="J25" s="133">
        <f t="shared" si="0"/>
        <v>0.10091428571428572</v>
      </c>
      <c r="K25" s="337"/>
      <c r="L25" s="107"/>
    </row>
    <row r="26" spans="1:12" s="67" customFormat="1" ht="18" customHeight="1">
      <c r="A26" s="96"/>
      <c r="B26" s="66"/>
      <c r="C26" s="66"/>
      <c r="D26" s="86"/>
      <c r="E26" s="92" t="s">
        <v>55</v>
      </c>
      <c r="F26" s="93">
        <v>623</v>
      </c>
      <c r="G26" s="94">
        <f>F26/F34</f>
        <v>0.061670956246287864</v>
      </c>
      <c r="H26" s="128" t="s">
        <v>56</v>
      </c>
      <c r="I26" s="141">
        <v>275</v>
      </c>
      <c r="J26" s="94">
        <f t="shared" si="0"/>
        <v>0.03142857142857143</v>
      </c>
      <c r="K26" s="337"/>
      <c r="L26" s="95"/>
    </row>
    <row r="27" spans="1:12" s="67" customFormat="1" ht="18" customHeight="1">
      <c r="A27" s="96"/>
      <c r="B27" s="66"/>
      <c r="C27" s="66"/>
      <c r="D27" s="86"/>
      <c r="E27" s="79"/>
      <c r="F27" s="78"/>
      <c r="G27" s="79"/>
      <c r="H27" s="130" t="s">
        <v>57</v>
      </c>
      <c r="I27" s="104">
        <v>181</v>
      </c>
      <c r="J27" s="111">
        <f t="shared" si="0"/>
        <v>0.020685714285714286</v>
      </c>
      <c r="K27" s="337"/>
      <c r="L27" s="108"/>
    </row>
    <row r="28" spans="1:12" s="67" customFormat="1" ht="18" customHeight="1">
      <c r="A28" s="96"/>
      <c r="B28" s="66"/>
      <c r="C28" s="66"/>
      <c r="D28" s="86"/>
      <c r="E28" s="103"/>
      <c r="F28" s="104"/>
      <c r="G28" s="103"/>
      <c r="H28" s="142"/>
      <c r="I28" s="74">
        <f>SUM(I26:I27)</f>
        <v>456</v>
      </c>
      <c r="J28" s="133">
        <f t="shared" si="0"/>
        <v>0.05211428571428572</v>
      </c>
      <c r="K28" s="337"/>
      <c r="L28" s="73"/>
    </row>
    <row r="29" spans="1:12" s="67" customFormat="1" ht="18" customHeight="1">
      <c r="A29" s="80"/>
      <c r="B29" s="60"/>
      <c r="C29" s="60"/>
      <c r="D29" s="85"/>
      <c r="E29" s="75" t="s">
        <v>58</v>
      </c>
      <c r="F29" s="76">
        <v>365</v>
      </c>
      <c r="G29" s="88">
        <f>F29/F34</f>
        <v>0.036131459117006534</v>
      </c>
      <c r="H29" s="72" t="s">
        <v>59</v>
      </c>
      <c r="I29" s="74">
        <v>335</v>
      </c>
      <c r="J29" s="133">
        <f t="shared" si="0"/>
        <v>0.038285714285714284</v>
      </c>
      <c r="K29" s="337"/>
      <c r="L29" s="73"/>
    </row>
    <row r="30" spans="1:12" s="67" customFormat="1" ht="18" customHeight="1">
      <c r="A30" s="80"/>
      <c r="B30" s="66"/>
      <c r="C30" s="66"/>
      <c r="D30" s="86"/>
      <c r="E30" s="77" t="s">
        <v>60</v>
      </c>
      <c r="F30" s="76">
        <v>326</v>
      </c>
      <c r="G30" s="88">
        <f>F30/F34</f>
        <v>0.03227083745792912</v>
      </c>
      <c r="H30" s="68" t="s">
        <v>61</v>
      </c>
      <c r="I30" s="74">
        <v>305</v>
      </c>
      <c r="J30" s="133">
        <f t="shared" si="0"/>
        <v>0.03485714285714286</v>
      </c>
      <c r="K30" s="337"/>
      <c r="L30" s="73"/>
    </row>
    <row r="31" spans="1:12" s="67" customFormat="1" ht="12.75">
      <c r="A31" s="80"/>
      <c r="B31" s="66"/>
      <c r="C31" s="66"/>
      <c r="D31" s="86"/>
      <c r="E31" s="118" t="s">
        <v>62</v>
      </c>
      <c r="F31" s="113">
        <v>255</v>
      </c>
      <c r="G31" s="114">
        <f>F31/F34</f>
        <v>0.025242526232429223</v>
      </c>
      <c r="H31" s="128" t="s">
        <v>24</v>
      </c>
      <c r="I31" s="113">
        <v>102</v>
      </c>
      <c r="J31" s="94">
        <f t="shared" si="0"/>
        <v>0.011657142857142857</v>
      </c>
      <c r="K31" s="337"/>
      <c r="L31" s="116"/>
    </row>
    <row r="32" spans="1:12" s="67" customFormat="1" ht="12.75">
      <c r="A32" s="80"/>
      <c r="B32" s="66"/>
      <c r="C32" s="66"/>
      <c r="D32" s="86"/>
      <c r="E32" s="79"/>
      <c r="F32" s="78"/>
      <c r="G32" s="79"/>
      <c r="H32" s="130" t="s">
        <v>63</v>
      </c>
      <c r="I32" s="104">
        <v>82</v>
      </c>
      <c r="J32" s="111">
        <f t="shared" si="0"/>
        <v>0.009371428571428572</v>
      </c>
      <c r="K32" s="337"/>
      <c r="L32" s="131"/>
    </row>
    <row r="33" spans="1:12" s="67" customFormat="1" ht="12.75">
      <c r="A33" s="80"/>
      <c r="B33" s="66"/>
      <c r="C33" s="66"/>
      <c r="D33" s="86"/>
      <c r="E33" s="103"/>
      <c r="F33" s="104"/>
      <c r="G33" s="103"/>
      <c r="H33" s="103"/>
      <c r="I33" s="143">
        <f>SUM(I31:I32)</f>
        <v>184</v>
      </c>
      <c r="J33" s="133">
        <f t="shared" si="0"/>
        <v>0.021028571428571428</v>
      </c>
      <c r="K33" s="337"/>
      <c r="L33" s="131"/>
    </row>
    <row r="34" spans="1:12" s="126" customFormat="1" ht="12.75">
      <c r="A34" s="87"/>
      <c r="B34" s="144"/>
      <c r="C34" s="144"/>
      <c r="D34" s="145"/>
      <c r="E34" s="127" t="s">
        <v>36</v>
      </c>
      <c r="F34" s="143">
        <f>SUM(F8:F33)</f>
        <v>10102</v>
      </c>
      <c r="G34" s="127"/>
      <c r="H34" s="123" t="s">
        <v>37</v>
      </c>
      <c r="I34" s="143">
        <f>SUM(I13+I20+I24+I25+I28+I29+I30+I33)</f>
        <v>8750</v>
      </c>
      <c r="J34" s="125">
        <f t="shared" si="0"/>
        <v>1</v>
      </c>
      <c r="K34" s="338"/>
      <c r="L34" s="108"/>
    </row>
    <row r="35" spans="1:11" ht="12.75">
      <c r="A35" s="60"/>
      <c r="K35" s="8"/>
    </row>
    <row r="36" spans="1:11" ht="12.75">
      <c r="A36" s="60"/>
      <c r="K36" s="8"/>
    </row>
    <row r="37" spans="1:11" ht="12.75">
      <c r="A37" s="60"/>
      <c r="K37" s="8"/>
    </row>
    <row r="38" spans="1:11" ht="12.75">
      <c r="A38" s="333" t="s">
        <v>38</v>
      </c>
      <c r="B38" s="333"/>
      <c r="C38" s="333"/>
      <c r="D38" s="333"/>
      <c r="E38" s="333"/>
      <c r="K38" s="8"/>
    </row>
    <row r="39" spans="1:11" ht="12.75">
      <c r="A39" s="60"/>
      <c r="K39" s="8"/>
    </row>
    <row r="40" spans="1:11" ht="12.75">
      <c r="A40" s="60"/>
      <c r="K40" s="8"/>
    </row>
    <row r="41" spans="1:11" ht="12.75">
      <c r="A41" s="60"/>
      <c r="K41" s="8"/>
    </row>
    <row r="42" spans="1:11" ht="12.75">
      <c r="A42" s="60"/>
      <c r="K42" s="8"/>
    </row>
    <row r="43" spans="1:11" ht="12.75">
      <c r="A43" s="60"/>
      <c r="K43" s="8"/>
    </row>
    <row r="44" spans="1:11" ht="12.75">
      <c r="A44" s="60"/>
      <c r="K44" s="8"/>
    </row>
    <row r="45" spans="1:11" ht="12.75">
      <c r="A45" s="60"/>
      <c r="K45" s="8"/>
    </row>
    <row r="46" spans="1:11" ht="12.75">
      <c r="A46" s="60"/>
      <c r="K46" s="8"/>
    </row>
    <row r="47" spans="1:11" ht="12.75">
      <c r="A47" s="60"/>
      <c r="K47" s="8"/>
    </row>
    <row r="48" ht="12.75">
      <c r="K48" s="8"/>
    </row>
    <row r="49" ht="12.75">
      <c r="K49" s="8"/>
    </row>
    <row r="50" ht="12.75">
      <c r="K50" s="8"/>
    </row>
    <row r="51" ht="12.75">
      <c r="K51" s="8"/>
    </row>
    <row r="52" ht="12.75">
      <c r="K52" s="8"/>
    </row>
    <row r="53" ht="12.75">
      <c r="K53" s="8"/>
    </row>
    <row r="54" ht="12.75">
      <c r="K54" s="8"/>
    </row>
    <row r="55" ht="12.75">
      <c r="K55" s="8"/>
    </row>
    <row r="56" ht="12.75">
      <c r="K56" s="8"/>
    </row>
    <row r="57" ht="12.75">
      <c r="K57" s="8"/>
    </row>
    <row r="58" ht="12.75">
      <c r="K58" s="8"/>
    </row>
    <row r="59" ht="12.75">
      <c r="K59" s="8"/>
    </row>
    <row r="60" ht="12.75">
      <c r="K60" s="8"/>
    </row>
    <row r="61" ht="12.75">
      <c r="K61" s="8"/>
    </row>
    <row r="62" ht="12.75">
      <c r="K62" s="8"/>
    </row>
    <row r="63" ht="12.75">
      <c r="K63" s="8"/>
    </row>
    <row r="64" ht="12.75">
      <c r="K64" s="8"/>
    </row>
    <row r="65" ht="12.75">
      <c r="K65" s="8"/>
    </row>
    <row r="66" ht="12.75">
      <c r="K66" s="8"/>
    </row>
    <row r="67" ht="11.25" customHeight="1">
      <c r="K67" s="8"/>
    </row>
    <row r="68" ht="12.75">
      <c r="K68" s="8"/>
    </row>
    <row r="69" ht="12.75">
      <c r="K69" s="8"/>
    </row>
    <row r="70" ht="12.75">
      <c r="K70" s="8"/>
    </row>
    <row r="71" ht="12.75">
      <c r="K71" s="8"/>
    </row>
    <row r="72" ht="15" customHeight="1">
      <c r="K72" s="8"/>
    </row>
    <row r="73" ht="12.75">
      <c r="K73" s="8"/>
    </row>
    <row r="74" ht="12.75">
      <c r="K74" s="8"/>
    </row>
    <row r="75" ht="12.75">
      <c r="K75" s="8"/>
    </row>
    <row r="76" ht="12.75" customHeight="1">
      <c r="K76" s="8"/>
    </row>
    <row r="77" ht="12" customHeight="1">
      <c r="K77" s="8"/>
    </row>
    <row r="78" ht="12.75">
      <c r="K78" s="8"/>
    </row>
    <row r="79" ht="12.75">
      <c r="K79" s="8"/>
    </row>
    <row r="80" ht="12.75">
      <c r="K80" s="8"/>
    </row>
    <row r="81" ht="12.75">
      <c r="K81" s="8"/>
    </row>
    <row r="82" ht="12.75">
      <c r="K82" s="8"/>
    </row>
    <row r="83" ht="12.75">
      <c r="K83" s="8"/>
    </row>
    <row r="84" ht="12.75">
      <c r="K84" s="8"/>
    </row>
    <row r="85" ht="12.75">
      <c r="K85" s="8"/>
    </row>
    <row r="86" ht="12.75">
      <c r="K86" s="8"/>
    </row>
    <row r="87" ht="12.75">
      <c r="K87" s="8"/>
    </row>
    <row r="88" ht="12.75">
      <c r="K88" s="8"/>
    </row>
    <row r="89" ht="12.75">
      <c r="K89" s="8"/>
    </row>
    <row r="90" ht="12.75">
      <c r="K90" s="8"/>
    </row>
    <row r="91" ht="12.75">
      <c r="K91" s="8"/>
    </row>
    <row r="92" ht="12.75">
      <c r="K92" s="8"/>
    </row>
    <row r="93" ht="12.75">
      <c r="K93" s="8"/>
    </row>
    <row r="94" ht="12.75">
      <c r="K94" s="8"/>
    </row>
    <row r="95" ht="12.75">
      <c r="K95" s="8"/>
    </row>
    <row r="96" ht="12.75">
      <c r="K96" s="8"/>
    </row>
    <row r="97" ht="12.75">
      <c r="K97" s="8"/>
    </row>
    <row r="98" ht="12.75">
      <c r="K98" s="8"/>
    </row>
    <row r="99" ht="12.75">
      <c r="K99" s="8"/>
    </row>
    <row r="100" ht="12.75">
      <c r="K100" s="8"/>
    </row>
    <row r="101" ht="12.75">
      <c r="K101" s="8"/>
    </row>
    <row r="102" ht="12.75">
      <c r="K102" s="8"/>
    </row>
    <row r="103" ht="12.75">
      <c r="K103" s="8"/>
    </row>
    <row r="104" ht="12.75">
      <c r="K104" s="8"/>
    </row>
    <row r="105" ht="12.75">
      <c r="K105" s="8"/>
    </row>
    <row r="106" ht="12.75">
      <c r="K106" s="8"/>
    </row>
    <row r="107" ht="12.75">
      <c r="K107" s="8"/>
    </row>
    <row r="108" ht="12.75">
      <c r="K108" s="8"/>
    </row>
    <row r="109" ht="12.75">
      <c r="K109" s="8"/>
    </row>
    <row r="110" ht="12.75">
      <c r="K110" s="8"/>
    </row>
    <row r="111" ht="12.75">
      <c r="K111" s="8"/>
    </row>
    <row r="112" ht="12.75">
      <c r="K112" s="8"/>
    </row>
    <row r="113" ht="12.75">
      <c r="K113" s="8"/>
    </row>
    <row r="114" ht="12.75">
      <c r="K114" s="8"/>
    </row>
    <row r="115" ht="12.75">
      <c r="K115" s="8"/>
    </row>
    <row r="116" ht="12.75">
      <c r="K116" s="8"/>
    </row>
    <row r="117" ht="12.75">
      <c r="K117" s="8"/>
    </row>
    <row r="118" ht="12.75">
      <c r="K118" s="8"/>
    </row>
    <row r="119" ht="12.75">
      <c r="K119" s="8"/>
    </row>
    <row r="120" ht="12.75">
      <c r="K120" s="8"/>
    </row>
    <row r="121" ht="12.75">
      <c r="K121" s="8"/>
    </row>
    <row r="122" ht="12.75">
      <c r="K122" s="8"/>
    </row>
    <row r="123" ht="12.75">
      <c r="K123" s="8"/>
    </row>
    <row r="124" ht="12.75">
      <c r="K124" s="8"/>
    </row>
    <row r="125" ht="12.75">
      <c r="K125" s="8"/>
    </row>
    <row r="126" ht="12.75">
      <c r="K126" s="8"/>
    </row>
    <row r="127" ht="12.75">
      <c r="K127" s="8"/>
    </row>
    <row r="128" ht="12.75">
      <c r="K128" s="8"/>
    </row>
    <row r="129" ht="12.75">
      <c r="K129" s="8"/>
    </row>
    <row r="130" ht="12.75">
      <c r="K130" s="8"/>
    </row>
    <row r="131" ht="12.75">
      <c r="K131" s="8"/>
    </row>
    <row r="132" ht="12.75">
      <c r="K132" s="8"/>
    </row>
    <row r="133" ht="12.75">
      <c r="K133" s="8"/>
    </row>
    <row r="134" ht="12.75">
      <c r="K134" s="8"/>
    </row>
    <row r="135" ht="12.75">
      <c r="K135" s="8"/>
    </row>
    <row r="136" ht="12.75">
      <c r="K136" s="8"/>
    </row>
    <row r="137" ht="12.75">
      <c r="K137" s="8"/>
    </row>
    <row r="138" ht="12.75">
      <c r="K138" s="8"/>
    </row>
    <row r="139" ht="12.75">
      <c r="K139" s="8"/>
    </row>
    <row r="140" ht="12.75">
      <c r="K140" s="8"/>
    </row>
    <row r="141" ht="12.75">
      <c r="K141" s="8"/>
    </row>
    <row r="142" ht="12.75">
      <c r="K142" s="8"/>
    </row>
    <row r="143" ht="12.75">
      <c r="K143" s="8"/>
    </row>
    <row r="144" ht="12.75">
      <c r="K144" s="8"/>
    </row>
    <row r="145" ht="12.75">
      <c r="K145" s="8"/>
    </row>
    <row r="146" ht="12.75">
      <c r="K146" s="8"/>
    </row>
    <row r="147" ht="12.75">
      <c r="K147" s="8"/>
    </row>
    <row r="148" ht="12.75">
      <c r="K148" s="8"/>
    </row>
    <row r="149" ht="12.75">
      <c r="K149" s="8"/>
    </row>
    <row r="150" ht="12.75">
      <c r="K150" s="8"/>
    </row>
    <row r="151" ht="12.75">
      <c r="K151" s="8"/>
    </row>
    <row r="152" ht="12.75">
      <c r="K152" s="8"/>
    </row>
    <row r="153" ht="12.75">
      <c r="K153" s="8"/>
    </row>
    <row r="154" ht="12.75">
      <c r="K154" s="8"/>
    </row>
    <row r="155" ht="12.75">
      <c r="K155" s="8"/>
    </row>
    <row r="156" ht="12.75">
      <c r="K156" s="8"/>
    </row>
    <row r="157" ht="12.75">
      <c r="K157" s="8"/>
    </row>
    <row r="158" ht="12.75">
      <c r="K158" s="8"/>
    </row>
    <row r="159" ht="12.75">
      <c r="K159" s="8"/>
    </row>
    <row r="160" ht="12.75">
      <c r="K160" s="8"/>
    </row>
    <row r="161" ht="12.75">
      <c r="K161" s="8"/>
    </row>
    <row r="162" ht="12.75">
      <c r="K162" s="8"/>
    </row>
    <row r="163" ht="12.75">
      <c r="K163" s="8"/>
    </row>
    <row r="164" ht="12.75">
      <c r="K164" s="8"/>
    </row>
    <row r="165" ht="12.75">
      <c r="K165" s="8"/>
    </row>
    <row r="166" ht="12.75">
      <c r="K166" s="8"/>
    </row>
    <row r="167" ht="12.75">
      <c r="K167" s="8"/>
    </row>
    <row r="168" ht="12.75">
      <c r="K168" s="8"/>
    </row>
    <row r="169" ht="12.75">
      <c r="K169" s="8"/>
    </row>
    <row r="170" ht="12.75">
      <c r="K170" s="8"/>
    </row>
    <row r="171" ht="12.75">
      <c r="K171" s="8"/>
    </row>
    <row r="172" ht="12.75">
      <c r="K172" s="8"/>
    </row>
    <row r="173" ht="12.75">
      <c r="K173" s="8"/>
    </row>
    <row r="174" ht="12.75">
      <c r="K174" s="8"/>
    </row>
    <row r="175" ht="12.75">
      <c r="K175" s="8"/>
    </row>
    <row r="176" ht="12.75">
      <c r="K176" s="8"/>
    </row>
    <row r="177" ht="12.75">
      <c r="K177" s="8"/>
    </row>
    <row r="178" ht="12.75">
      <c r="K178" s="8"/>
    </row>
    <row r="179" ht="12.75">
      <c r="K179" s="8"/>
    </row>
    <row r="180" ht="12.75">
      <c r="K180" s="8"/>
    </row>
    <row r="181" ht="12.75">
      <c r="K181" s="8"/>
    </row>
    <row r="182" ht="12.75">
      <c r="K182" s="8"/>
    </row>
    <row r="183" ht="12.75">
      <c r="K183" s="8"/>
    </row>
    <row r="184" ht="12.75">
      <c r="K184" s="8"/>
    </row>
    <row r="185" ht="12.75">
      <c r="K185" s="8"/>
    </row>
    <row r="186" ht="12.75">
      <c r="K186" s="8"/>
    </row>
    <row r="187" ht="12.75">
      <c r="K187" s="8"/>
    </row>
    <row r="188" ht="12.75">
      <c r="K188" s="8"/>
    </row>
    <row r="189" ht="12.75">
      <c r="K189" s="8"/>
    </row>
    <row r="190" ht="12.75">
      <c r="K190" s="8"/>
    </row>
    <row r="191" ht="12.75">
      <c r="K191" s="8"/>
    </row>
    <row r="192" ht="12.75">
      <c r="K192" s="8"/>
    </row>
    <row r="193" ht="12.75">
      <c r="K193" s="8"/>
    </row>
    <row r="194" ht="12.75">
      <c r="K194" s="8"/>
    </row>
    <row r="195" ht="12.75">
      <c r="K195" s="8"/>
    </row>
    <row r="196" ht="12.75">
      <c r="K196" s="8"/>
    </row>
    <row r="197" ht="12.75">
      <c r="K197" s="8"/>
    </row>
    <row r="198" ht="12.75">
      <c r="K198" s="8"/>
    </row>
    <row r="199" ht="12.75">
      <c r="K199" s="8"/>
    </row>
    <row r="200" ht="12.75">
      <c r="K200" s="8"/>
    </row>
    <row r="201" ht="12.75">
      <c r="K201" s="8"/>
    </row>
    <row r="202" ht="12.75">
      <c r="K202" s="8"/>
    </row>
    <row r="203" ht="12.75">
      <c r="K203" s="8"/>
    </row>
    <row r="204" ht="12.75">
      <c r="K204" s="8"/>
    </row>
    <row r="205" ht="12.75">
      <c r="K205" s="8"/>
    </row>
    <row r="206" ht="12.75">
      <c r="K206" s="8"/>
    </row>
    <row r="207" ht="12.75">
      <c r="K207" s="8"/>
    </row>
  </sheetData>
  <mergeCells count="5">
    <mergeCell ref="K8:K34"/>
    <mergeCell ref="A38:E38"/>
    <mergeCell ref="A1:L1"/>
    <mergeCell ref="A3:L3"/>
    <mergeCell ref="I7:J7"/>
  </mergeCells>
  <printOptions horizontalCentered="1"/>
  <pageMargins left="0.7874015748031497" right="0.7874015748031497" top="0.984251968503937" bottom="0.984251968503937" header="0.31496062992125984" footer="0.5118110236220472"/>
  <pageSetup fitToHeight="1" fitToWidth="1" horizontalDpi="600" verticalDpi="600" orientation="landscape" paperSize="9" scale="71" r:id="rId1"/>
  <headerFooter alignWithMargins="0">
    <oddHeader>&amp;LElezioni comunali 15 - 16 maggio 2011. Comune di TRECATE 1° turno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6"/>
  <sheetViews>
    <sheetView zoomScale="75" zoomScaleNormal="75" workbookViewId="0" topLeftCell="A1">
      <selection activeCell="M4" sqref="M4"/>
    </sheetView>
  </sheetViews>
  <sheetFormatPr defaultColWidth="9.140625" defaultRowHeight="12.75"/>
  <cols>
    <col min="1" max="1" width="13.57421875" style="5" customWidth="1"/>
    <col min="2" max="2" width="11.7109375" style="7" customWidth="1"/>
    <col min="3" max="3" width="10.7109375" style="7" customWidth="1"/>
    <col min="4" max="4" width="10.421875" style="5" customWidth="1"/>
    <col min="5" max="5" width="25.57421875" style="5" bestFit="1" customWidth="1"/>
    <col min="6" max="6" width="7.421875" style="7" bestFit="1" customWidth="1"/>
    <col min="7" max="7" width="9.421875" style="5" bestFit="1" customWidth="1"/>
    <col min="8" max="8" width="38.421875" style="5" bestFit="1" customWidth="1"/>
    <col min="9" max="9" width="8.140625" style="7" customWidth="1"/>
    <col min="10" max="10" width="10.57421875" style="6" bestFit="1" customWidth="1"/>
    <col min="11" max="11" width="9.7109375" style="16" bestFit="1" customWidth="1"/>
    <col min="12" max="12" width="8.00390625" style="17" bestFit="1" customWidth="1"/>
    <col min="13" max="16384" width="9.140625" style="5" customWidth="1"/>
  </cols>
  <sheetData>
    <row r="1" spans="1:12" s="46" customFormat="1" ht="21" customHeight="1">
      <c r="A1" s="341" t="s">
        <v>11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</row>
    <row r="3" spans="1:12" ht="15">
      <c r="A3" s="339" t="s">
        <v>224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</row>
    <row r="4" spans="1:12" ht="15">
      <c r="A4" s="45"/>
      <c r="B4" s="45"/>
      <c r="C4" s="45"/>
      <c r="D4" s="45"/>
      <c r="E4" s="45"/>
      <c r="F4" s="45"/>
      <c r="G4" s="45"/>
      <c r="H4" s="45"/>
      <c r="I4" s="45"/>
      <c r="J4" s="48"/>
      <c r="K4" s="45"/>
      <c r="L4" s="45"/>
    </row>
    <row r="5" spans="1:12" ht="15">
      <c r="A5" s="45"/>
      <c r="B5" s="45"/>
      <c r="C5" s="45"/>
      <c r="D5" s="45"/>
      <c r="E5" s="45"/>
      <c r="F5" s="45"/>
      <c r="G5" s="45"/>
      <c r="H5" s="45"/>
      <c r="I5" s="45"/>
      <c r="J5" s="48"/>
      <c r="K5" s="45"/>
      <c r="L5" s="45"/>
    </row>
    <row r="8" spans="1:12" s="11" customFormat="1" ht="22.5">
      <c r="A8" s="235" t="s">
        <v>0</v>
      </c>
      <c r="B8" s="258" t="s">
        <v>6</v>
      </c>
      <c r="C8" s="258" t="s">
        <v>7</v>
      </c>
      <c r="D8" s="235" t="s">
        <v>5</v>
      </c>
      <c r="E8" s="235" t="s">
        <v>1</v>
      </c>
      <c r="F8" s="258" t="s">
        <v>4</v>
      </c>
      <c r="G8" s="235" t="s">
        <v>8</v>
      </c>
      <c r="H8" s="235" t="s">
        <v>9</v>
      </c>
      <c r="I8" s="340" t="s">
        <v>4</v>
      </c>
      <c r="J8" s="340"/>
      <c r="K8" s="9" t="s">
        <v>2</v>
      </c>
      <c r="L8" s="236" t="s">
        <v>3</v>
      </c>
    </row>
    <row r="9" spans="1:12" s="67" customFormat="1" ht="18" customHeight="1">
      <c r="A9" s="89" t="s">
        <v>116</v>
      </c>
      <c r="B9" s="90">
        <v>14532</v>
      </c>
      <c r="C9" s="90">
        <v>9822</v>
      </c>
      <c r="D9" s="158">
        <f>C9/B9</f>
        <v>0.67588769611891</v>
      </c>
      <c r="E9" s="147" t="s">
        <v>117</v>
      </c>
      <c r="F9" s="93">
        <v>3056</v>
      </c>
      <c r="G9" s="94">
        <f>F9/F27</f>
        <v>0.3249335459861776</v>
      </c>
      <c r="H9" s="160" t="s">
        <v>75</v>
      </c>
      <c r="I9" s="93">
        <v>1856</v>
      </c>
      <c r="J9" s="94">
        <f>I9/$I$27</f>
        <v>0.22899444787168416</v>
      </c>
      <c r="K9" s="336" t="s">
        <v>10</v>
      </c>
      <c r="L9" s="116"/>
    </row>
    <row r="10" spans="1:12" s="67" customFormat="1" ht="18" customHeight="1">
      <c r="A10" s="148"/>
      <c r="B10" s="149"/>
      <c r="C10" s="149"/>
      <c r="D10" s="237"/>
      <c r="E10" s="79"/>
      <c r="F10" s="78"/>
      <c r="G10" s="97"/>
      <c r="H10" s="54" t="s">
        <v>118</v>
      </c>
      <c r="I10" s="99">
        <v>379</v>
      </c>
      <c r="J10" s="100">
        <f aca="true" t="shared" si="0" ref="J10:J27">I10/$I$27</f>
        <v>0.04676125848241826</v>
      </c>
      <c r="K10" s="337"/>
      <c r="L10" s="95"/>
    </row>
    <row r="11" spans="1:12" s="67" customFormat="1" ht="18" customHeight="1">
      <c r="A11" s="96"/>
      <c r="B11" s="66"/>
      <c r="C11" s="66"/>
      <c r="D11" s="86"/>
      <c r="E11" s="79"/>
      <c r="F11" s="78"/>
      <c r="G11" s="97"/>
      <c r="H11" s="54" t="s">
        <v>71</v>
      </c>
      <c r="I11" s="99">
        <v>525</v>
      </c>
      <c r="J11" s="100">
        <f t="shared" si="0"/>
        <v>0.0647748303516348</v>
      </c>
      <c r="K11" s="337"/>
      <c r="L11" s="95"/>
    </row>
    <row r="12" spans="1:12" s="67" customFormat="1" ht="18" customHeight="1">
      <c r="A12" s="96"/>
      <c r="B12" s="66"/>
      <c r="C12" s="66"/>
      <c r="D12" s="86"/>
      <c r="E12" s="79"/>
      <c r="F12" s="78"/>
      <c r="G12" s="97"/>
      <c r="H12" s="55" t="s">
        <v>119</v>
      </c>
      <c r="I12" s="102">
        <v>95</v>
      </c>
      <c r="J12" s="111">
        <f t="shared" si="0"/>
        <v>0.011721159777914868</v>
      </c>
      <c r="K12" s="337"/>
      <c r="L12" s="131"/>
    </row>
    <row r="13" spans="1:12" s="126" customFormat="1" ht="18" customHeight="1">
      <c r="A13" s="121"/>
      <c r="B13" s="69"/>
      <c r="C13" s="69"/>
      <c r="D13" s="122"/>
      <c r="E13" s="127"/>
      <c r="F13" s="143"/>
      <c r="G13" s="163"/>
      <c r="H13" s="238" t="s">
        <v>64</v>
      </c>
      <c r="I13" s="106">
        <f>SUM(I9:I12)</f>
        <v>2855</v>
      </c>
      <c r="J13" s="133">
        <f t="shared" si="0"/>
        <v>0.35225169648365207</v>
      </c>
      <c r="K13" s="337"/>
      <c r="L13" s="108"/>
    </row>
    <row r="14" spans="1:12" s="67" customFormat="1" ht="18" customHeight="1">
      <c r="A14" s="96"/>
      <c r="B14" s="66"/>
      <c r="C14" s="66"/>
      <c r="D14" s="86"/>
      <c r="E14" s="79" t="s">
        <v>120</v>
      </c>
      <c r="F14" s="78">
        <v>1447</v>
      </c>
      <c r="G14" s="97">
        <f>F14/F27</f>
        <v>0.15385433280170122</v>
      </c>
      <c r="H14" s="54" t="s">
        <v>91</v>
      </c>
      <c r="I14" s="99">
        <v>717</v>
      </c>
      <c r="J14" s="94">
        <f t="shared" si="0"/>
        <v>0.08846391116594694</v>
      </c>
      <c r="K14" s="337"/>
      <c r="L14" s="134"/>
    </row>
    <row r="15" spans="1:12" s="67" customFormat="1" ht="18" customHeight="1">
      <c r="A15" s="96"/>
      <c r="B15" s="66"/>
      <c r="C15" s="66"/>
      <c r="D15" s="86"/>
      <c r="E15" s="135"/>
      <c r="F15" s="136"/>
      <c r="G15" s="100"/>
      <c r="H15" s="55" t="s">
        <v>121</v>
      </c>
      <c r="I15" s="239">
        <v>344</v>
      </c>
      <c r="J15" s="111">
        <f t="shared" si="0"/>
        <v>0.04244293645897594</v>
      </c>
      <c r="K15" s="337"/>
      <c r="L15" s="131"/>
    </row>
    <row r="16" spans="1:12" s="67" customFormat="1" ht="18" customHeight="1">
      <c r="A16" s="96"/>
      <c r="B16" s="66"/>
      <c r="C16" s="66"/>
      <c r="D16" s="86"/>
      <c r="E16" s="103"/>
      <c r="F16" s="104"/>
      <c r="G16" s="105"/>
      <c r="H16" s="238" t="s">
        <v>64</v>
      </c>
      <c r="I16" s="106">
        <f>SUM(I14:I15)</f>
        <v>1061</v>
      </c>
      <c r="J16" s="133">
        <f t="shared" si="0"/>
        <v>0.13090684762492288</v>
      </c>
      <c r="K16" s="337"/>
      <c r="L16" s="131"/>
    </row>
    <row r="17" spans="1:12" s="67" customFormat="1" ht="18" customHeight="1">
      <c r="A17" s="96"/>
      <c r="B17" s="66"/>
      <c r="C17" s="66"/>
      <c r="D17" s="86"/>
      <c r="E17" s="77" t="s">
        <v>122</v>
      </c>
      <c r="F17" s="76">
        <v>1226</v>
      </c>
      <c r="G17" s="88">
        <f>F17/F27</f>
        <v>0.13035619351408825</v>
      </c>
      <c r="H17" s="165" t="s">
        <v>123</v>
      </c>
      <c r="I17" s="140">
        <v>1105</v>
      </c>
      <c r="J17" s="133">
        <f t="shared" si="0"/>
        <v>0.13633559531153608</v>
      </c>
      <c r="K17" s="337"/>
      <c r="L17" s="107"/>
    </row>
    <row r="18" spans="1:12" s="67" customFormat="1" ht="18" customHeight="1">
      <c r="A18" s="96"/>
      <c r="B18" s="66"/>
      <c r="C18" s="66"/>
      <c r="D18" s="86"/>
      <c r="E18" s="77" t="s">
        <v>124</v>
      </c>
      <c r="F18" s="76">
        <v>1172</v>
      </c>
      <c r="G18" s="88">
        <f>F18/F27</f>
        <v>0.12461456671982987</v>
      </c>
      <c r="H18" s="165" t="s">
        <v>68</v>
      </c>
      <c r="I18" s="140">
        <v>1039</v>
      </c>
      <c r="J18" s="133">
        <f t="shared" si="0"/>
        <v>0.12819247378161627</v>
      </c>
      <c r="K18" s="337"/>
      <c r="L18" s="107"/>
    </row>
    <row r="19" spans="1:12" s="67" customFormat="1" ht="18" customHeight="1">
      <c r="A19" s="96"/>
      <c r="B19" s="66"/>
      <c r="C19" s="66"/>
      <c r="D19" s="86"/>
      <c r="E19" s="77" t="s">
        <v>125</v>
      </c>
      <c r="F19" s="76">
        <v>786</v>
      </c>
      <c r="G19" s="88">
        <f>F19/F27</f>
        <v>0.0835725677830941</v>
      </c>
      <c r="H19" s="165" t="s">
        <v>84</v>
      </c>
      <c r="I19" s="140">
        <v>680</v>
      </c>
      <c r="J19" s="133">
        <f t="shared" si="0"/>
        <v>0.08389882788402221</v>
      </c>
      <c r="K19" s="337"/>
      <c r="L19" s="107"/>
    </row>
    <row r="20" spans="1:12" s="67" customFormat="1" ht="18" customHeight="1">
      <c r="A20" s="96"/>
      <c r="B20" s="66"/>
      <c r="C20" s="66"/>
      <c r="D20" s="86"/>
      <c r="E20" s="79" t="s">
        <v>126</v>
      </c>
      <c r="F20" s="78">
        <v>647</v>
      </c>
      <c r="G20" s="97">
        <f>F20/F27</f>
        <v>0.06879319510898459</v>
      </c>
      <c r="H20" s="54" t="s">
        <v>127</v>
      </c>
      <c r="I20" s="99">
        <v>230</v>
      </c>
      <c r="J20" s="94">
        <f t="shared" si="0"/>
        <v>0.0283775447254781</v>
      </c>
      <c r="K20" s="337"/>
      <c r="L20" s="95"/>
    </row>
    <row r="21" spans="1:12" s="67" customFormat="1" ht="18" customHeight="1">
      <c r="A21" s="96"/>
      <c r="B21" s="66"/>
      <c r="C21" s="66"/>
      <c r="D21" s="86"/>
      <c r="E21" s="135"/>
      <c r="F21" s="136"/>
      <c r="G21" s="100"/>
      <c r="H21" s="55" t="s">
        <v>128</v>
      </c>
      <c r="I21" s="239">
        <v>209</v>
      </c>
      <c r="J21" s="111">
        <f t="shared" si="0"/>
        <v>0.02578655151141271</v>
      </c>
      <c r="K21" s="337"/>
      <c r="L21" s="131"/>
    </row>
    <row r="22" spans="1:12" s="67" customFormat="1" ht="18" customHeight="1">
      <c r="A22" s="96"/>
      <c r="B22" s="66"/>
      <c r="C22" s="66"/>
      <c r="D22" s="86"/>
      <c r="E22" s="109"/>
      <c r="F22" s="110"/>
      <c r="G22" s="111"/>
      <c r="H22" s="238" t="s">
        <v>64</v>
      </c>
      <c r="I22" s="83">
        <f>SUM(I20:I21)</f>
        <v>439</v>
      </c>
      <c r="J22" s="133">
        <f t="shared" si="0"/>
        <v>0.05416409623689081</v>
      </c>
      <c r="K22" s="337"/>
      <c r="L22" s="131"/>
    </row>
    <row r="23" spans="1:12" s="67" customFormat="1" ht="18" customHeight="1">
      <c r="A23" s="96"/>
      <c r="B23" s="66"/>
      <c r="C23" s="66"/>
      <c r="D23" s="86"/>
      <c r="E23" s="240" t="s">
        <v>129</v>
      </c>
      <c r="F23" s="259">
        <v>542</v>
      </c>
      <c r="G23" s="260">
        <f>F23/F27</f>
        <v>0.05762892078681552</v>
      </c>
      <c r="H23" s="261" t="s">
        <v>15</v>
      </c>
      <c r="I23" s="112">
        <v>448</v>
      </c>
      <c r="J23" s="133">
        <f t="shared" si="0"/>
        <v>0.05527452190006169</v>
      </c>
      <c r="K23" s="337"/>
      <c r="L23" s="107"/>
    </row>
    <row r="24" spans="1:12" s="67" customFormat="1" ht="18" customHeight="1">
      <c r="A24" s="96"/>
      <c r="B24" s="66"/>
      <c r="C24" s="66"/>
      <c r="D24" s="86"/>
      <c r="E24" s="240" t="s">
        <v>130</v>
      </c>
      <c r="F24" s="259">
        <v>275</v>
      </c>
      <c r="G24" s="260">
        <f>F24/F27</f>
        <v>0.029239766081871343</v>
      </c>
      <c r="H24" s="165" t="s">
        <v>131</v>
      </c>
      <c r="I24" s="112">
        <v>241</v>
      </c>
      <c r="J24" s="133">
        <f t="shared" si="0"/>
        <v>0.0297347316471314</v>
      </c>
      <c r="K24" s="337"/>
      <c r="L24" s="107"/>
    </row>
    <row r="25" spans="1:12" s="46" customFormat="1" ht="18" customHeight="1">
      <c r="A25" s="262"/>
      <c r="B25" s="255"/>
      <c r="C25" s="255"/>
      <c r="D25" s="263"/>
      <c r="E25" s="264" t="s">
        <v>132</v>
      </c>
      <c r="F25" s="265">
        <v>142</v>
      </c>
      <c r="G25" s="266">
        <f>F25/F27</f>
        <v>0.015098351940457203</v>
      </c>
      <c r="H25" s="165" t="s">
        <v>133</v>
      </c>
      <c r="I25" s="112">
        <v>146</v>
      </c>
      <c r="J25" s="133">
        <f t="shared" si="0"/>
        <v>0.018013571869216535</v>
      </c>
      <c r="K25" s="337"/>
      <c r="L25" s="267"/>
    </row>
    <row r="26" spans="1:12" s="67" customFormat="1" ht="18" customHeight="1">
      <c r="A26" s="148"/>
      <c r="B26" s="149"/>
      <c r="C26" s="149"/>
      <c r="D26" s="156"/>
      <c r="E26" s="77" t="s">
        <v>134</v>
      </c>
      <c r="F26" s="268">
        <v>112</v>
      </c>
      <c r="G26" s="269">
        <f>F26/F27</f>
        <v>0.01190855927698033</v>
      </c>
      <c r="H26" s="165" t="s">
        <v>135</v>
      </c>
      <c r="I26" s="270">
        <v>91</v>
      </c>
      <c r="J26" s="133">
        <f t="shared" si="0"/>
        <v>0.011227637260950031</v>
      </c>
      <c r="K26" s="337"/>
      <c r="L26" s="73"/>
    </row>
    <row r="27" spans="1:12" s="67" customFormat="1" ht="18" customHeight="1">
      <c r="A27" s="271"/>
      <c r="B27" s="272"/>
      <c r="C27" s="272"/>
      <c r="D27" s="273"/>
      <c r="E27" s="142" t="s">
        <v>36</v>
      </c>
      <c r="F27" s="74">
        <f>SUM(F9:F26)</f>
        <v>9405</v>
      </c>
      <c r="G27" s="77"/>
      <c r="H27" s="142" t="s">
        <v>37</v>
      </c>
      <c r="I27" s="74">
        <f>SUM(I13+I16+I17+I18+I19+I22+I23+I24+I25+I26)</f>
        <v>8105</v>
      </c>
      <c r="J27" s="125">
        <f t="shared" si="0"/>
        <v>1</v>
      </c>
      <c r="K27" s="338"/>
      <c r="L27" s="108"/>
    </row>
    <row r="28" spans="1:12" ht="18" customHeight="1">
      <c r="A28" s="57"/>
      <c r="B28" s="58"/>
      <c r="C28" s="58"/>
      <c r="D28" s="59"/>
      <c r="E28" s="25"/>
      <c r="H28" s="25"/>
      <c r="I28" s="26"/>
      <c r="J28" s="27"/>
      <c r="L28" s="28"/>
    </row>
    <row r="29" spans="1:12" ht="18" customHeight="1">
      <c r="A29" s="29"/>
      <c r="B29" s="31"/>
      <c r="C29" s="31"/>
      <c r="D29" s="29"/>
      <c r="H29" s="25"/>
      <c r="I29" s="26"/>
      <c r="J29" s="27"/>
      <c r="L29" s="28"/>
    </row>
    <row r="30" spans="1:11" ht="15">
      <c r="A30" s="339" t="s">
        <v>38</v>
      </c>
      <c r="B30" s="339"/>
      <c r="C30" s="339"/>
      <c r="D30" s="339"/>
      <c r="E30" s="339"/>
      <c r="K30" s="8"/>
    </row>
    <row r="31" ht="12.75">
      <c r="K31" s="8"/>
    </row>
    <row r="32" spans="6:11" ht="12.75">
      <c r="F32" s="26"/>
      <c r="K32" s="8"/>
    </row>
    <row r="33" ht="12.75">
      <c r="K33" s="8"/>
    </row>
    <row r="34" ht="12.75">
      <c r="K34" s="8"/>
    </row>
    <row r="35" ht="12.75">
      <c r="K35" s="8"/>
    </row>
    <row r="36" ht="12.75">
      <c r="K36" s="8"/>
    </row>
    <row r="37" ht="12.75">
      <c r="K37" s="8"/>
    </row>
    <row r="38" ht="12.75">
      <c r="K38" s="8"/>
    </row>
    <row r="39" ht="12.75">
      <c r="K39" s="8"/>
    </row>
    <row r="40" ht="12.75">
      <c r="K40" s="8"/>
    </row>
    <row r="41" ht="12.75">
      <c r="K41" s="8"/>
    </row>
    <row r="42" ht="12.75">
      <c r="K42" s="8"/>
    </row>
    <row r="43" ht="12.75">
      <c r="K43" s="8"/>
    </row>
    <row r="44" ht="12.75">
      <c r="K44" s="8"/>
    </row>
    <row r="45" ht="12.75">
      <c r="K45" s="8"/>
    </row>
    <row r="46" ht="12.75">
      <c r="K46" s="8"/>
    </row>
    <row r="47" ht="12.75">
      <c r="K47" s="8"/>
    </row>
    <row r="48" ht="12.75">
      <c r="K48" s="8"/>
    </row>
    <row r="49" ht="12.75">
      <c r="K49" s="8"/>
    </row>
    <row r="50" ht="12.75">
      <c r="K50" s="8"/>
    </row>
    <row r="51" ht="12.75">
      <c r="K51" s="8"/>
    </row>
    <row r="52" ht="12.75">
      <c r="K52" s="8"/>
    </row>
    <row r="53" ht="12.75">
      <c r="K53" s="8"/>
    </row>
    <row r="54" ht="12.75">
      <c r="K54" s="8"/>
    </row>
    <row r="55" ht="12.75">
      <c r="K55" s="8"/>
    </row>
    <row r="56" ht="12.75">
      <c r="K56" s="8"/>
    </row>
    <row r="57" ht="12.75">
      <c r="K57" s="8"/>
    </row>
    <row r="58" ht="12.75">
      <c r="K58" s="8"/>
    </row>
    <row r="59" ht="12.75">
      <c r="K59" s="8"/>
    </row>
    <row r="60" ht="12.75">
      <c r="K60" s="8"/>
    </row>
    <row r="61" ht="12.75">
      <c r="K61" s="8"/>
    </row>
    <row r="62" ht="12.75">
      <c r="K62" s="8"/>
    </row>
    <row r="63" ht="12.75">
      <c r="K63" s="8"/>
    </row>
    <row r="64" ht="12.75">
      <c r="K64" s="8"/>
    </row>
    <row r="65" ht="12.75">
      <c r="K65" s="8"/>
    </row>
    <row r="66" ht="11.25" customHeight="1">
      <c r="K66" s="8"/>
    </row>
    <row r="67" ht="12.75">
      <c r="K67" s="8"/>
    </row>
    <row r="68" ht="12.75">
      <c r="K68" s="8"/>
    </row>
    <row r="69" ht="12.75">
      <c r="K69" s="8"/>
    </row>
    <row r="70" ht="12.75">
      <c r="K70" s="8"/>
    </row>
    <row r="71" ht="15" customHeight="1">
      <c r="K71" s="8"/>
    </row>
    <row r="72" ht="12.75">
      <c r="K72" s="8"/>
    </row>
    <row r="73" ht="12.75">
      <c r="K73" s="8"/>
    </row>
    <row r="74" ht="12.75">
      <c r="K74" s="8"/>
    </row>
    <row r="75" ht="12.75" customHeight="1">
      <c r="K75" s="8"/>
    </row>
    <row r="76" ht="12" customHeight="1">
      <c r="K76" s="8"/>
    </row>
    <row r="77" ht="12.75">
      <c r="K77" s="8"/>
    </row>
    <row r="78" ht="12.75">
      <c r="K78" s="8"/>
    </row>
    <row r="79" ht="12.75">
      <c r="K79" s="8"/>
    </row>
    <row r="80" ht="12.75">
      <c r="K80" s="8"/>
    </row>
    <row r="81" ht="12.75">
      <c r="K81" s="8"/>
    </row>
    <row r="82" ht="12.75">
      <c r="K82" s="8"/>
    </row>
    <row r="83" ht="12.75">
      <c r="K83" s="8"/>
    </row>
    <row r="84" ht="12.75">
      <c r="K84" s="8"/>
    </row>
    <row r="85" ht="12.75">
      <c r="K85" s="8"/>
    </row>
    <row r="86" ht="12.75">
      <c r="K86" s="8"/>
    </row>
    <row r="87" ht="12.75">
      <c r="K87" s="8"/>
    </row>
    <row r="88" ht="12.75">
      <c r="K88" s="8"/>
    </row>
    <row r="89" ht="12.75">
      <c r="K89" s="8"/>
    </row>
    <row r="90" ht="12.75">
      <c r="K90" s="8"/>
    </row>
    <row r="91" ht="12.75">
      <c r="K91" s="8"/>
    </row>
    <row r="92" ht="12.75">
      <c r="K92" s="8"/>
    </row>
    <row r="93" ht="12.75">
      <c r="K93" s="8"/>
    </row>
    <row r="94" ht="12.75">
      <c r="K94" s="8"/>
    </row>
    <row r="95" ht="12.75">
      <c r="K95" s="8"/>
    </row>
    <row r="96" ht="12.75">
      <c r="K96" s="8"/>
    </row>
    <row r="97" ht="12.75">
      <c r="K97" s="8"/>
    </row>
    <row r="98" ht="12.75">
      <c r="K98" s="8"/>
    </row>
    <row r="99" ht="12.75">
      <c r="K99" s="8"/>
    </row>
    <row r="100" ht="12.75">
      <c r="K100" s="8"/>
    </row>
    <row r="101" ht="12.75">
      <c r="K101" s="8"/>
    </row>
    <row r="102" ht="12.75">
      <c r="K102" s="8"/>
    </row>
    <row r="103" ht="12.75">
      <c r="K103" s="8"/>
    </row>
    <row r="104" ht="12.75">
      <c r="K104" s="8"/>
    </row>
    <row r="105" ht="12.75">
      <c r="K105" s="8"/>
    </row>
    <row r="106" ht="12.75">
      <c r="K106" s="8"/>
    </row>
    <row r="107" ht="12.75">
      <c r="K107" s="8"/>
    </row>
    <row r="108" ht="12.75">
      <c r="K108" s="8"/>
    </row>
    <row r="109" ht="12.75">
      <c r="K109" s="8"/>
    </row>
    <row r="110" ht="12.75">
      <c r="K110" s="8"/>
    </row>
    <row r="111" ht="12.75">
      <c r="K111" s="8"/>
    </row>
    <row r="112" ht="12.75">
      <c r="K112" s="8"/>
    </row>
    <row r="113" ht="12.75">
      <c r="K113" s="8"/>
    </row>
    <row r="114" ht="12.75">
      <c r="K114" s="8"/>
    </row>
    <row r="115" ht="12.75">
      <c r="K115" s="8"/>
    </row>
    <row r="116" ht="12.75">
      <c r="K116" s="8"/>
    </row>
    <row r="117" ht="12.75">
      <c r="K117" s="8"/>
    </row>
    <row r="118" ht="12.75">
      <c r="K118" s="8"/>
    </row>
    <row r="119" ht="12.75">
      <c r="K119" s="8"/>
    </row>
    <row r="120" ht="12.75">
      <c r="K120" s="8"/>
    </row>
    <row r="121" ht="12.75">
      <c r="K121" s="8"/>
    </row>
    <row r="122" ht="12.75">
      <c r="K122" s="8"/>
    </row>
    <row r="123" ht="12.75">
      <c r="K123" s="8"/>
    </row>
    <row r="124" ht="12.75">
      <c r="K124" s="8"/>
    </row>
    <row r="125" ht="12.75">
      <c r="K125" s="8"/>
    </row>
    <row r="126" ht="12.75">
      <c r="K126" s="8"/>
    </row>
    <row r="127" ht="12.75">
      <c r="K127" s="8"/>
    </row>
    <row r="128" ht="12.75">
      <c r="K128" s="8"/>
    </row>
    <row r="129" ht="12.75">
      <c r="K129" s="8"/>
    </row>
    <row r="130" ht="12.75">
      <c r="K130" s="8"/>
    </row>
    <row r="131" ht="12.75">
      <c r="K131" s="8"/>
    </row>
    <row r="132" ht="12.75">
      <c r="K132" s="8"/>
    </row>
    <row r="133" ht="12.75">
      <c r="K133" s="8"/>
    </row>
    <row r="134" ht="12.75">
      <c r="K134" s="8"/>
    </row>
    <row r="135" ht="12.75">
      <c r="K135" s="8"/>
    </row>
    <row r="136" ht="12.75">
      <c r="K136" s="8"/>
    </row>
    <row r="137" ht="12.75">
      <c r="K137" s="8"/>
    </row>
    <row r="138" ht="12.75">
      <c r="K138" s="8"/>
    </row>
    <row r="139" ht="12.75">
      <c r="K139" s="8"/>
    </row>
    <row r="140" ht="12.75">
      <c r="K140" s="8"/>
    </row>
    <row r="141" ht="12.75">
      <c r="K141" s="8"/>
    </row>
    <row r="142" ht="12.75">
      <c r="K142" s="8"/>
    </row>
    <row r="143" ht="12.75">
      <c r="K143" s="8"/>
    </row>
    <row r="144" ht="12.75">
      <c r="K144" s="8"/>
    </row>
    <row r="145" ht="12.75">
      <c r="K145" s="8"/>
    </row>
    <row r="146" ht="12.75">
      <c r="K146" s="8"/>
    </row>
    <row r="147" ht="12.75">
      <c r="K147" s="8"/>
    </row>
    <row r="148" ht="12.75">
      <c r="K148" s="8"/>
    </row>
    <row r="149" ht="12.75">
      <c r="K149" s="8"/>
    </row>
    <row r="150" ht="12.75">
      <c r="K150" s="8"/>
    </row>
    <row r="151" ht="12.75">
      <c r="K151" s="8"/>
    </row>
    <row r="152" ht="12.75">
      <c r="K152" s="8"/>
    </row>
    <row r="153" ht="12.75">
      <c r="K153" s="8"/>
    </row>
    <row r="154" ht="12.75">
      <c r="K154" s="8"/>
    </row>
    <row r="155" ht="12.75">
      <c r="K155" s="8"/>
    </row>
    <row r="156" ht="12.75">
      <c r="K156" s="8"/>
    </row>
    <row r="157" ht="12.75">
      <c r="K157" s="8"/>
    </row>
    <row r="158" ht="12.75">
      <c r="K158" s="8"/>
    </row>
    <row r="159" ht="12.75">
      <c r="K159" s="8"/>
    </row>
    <row r="160" ht="12.75">
      <c r="K160" s="8"/>
    </row>
    <row r="161" ht="12.75">
      <c r="K161" s="8"/>
    </row>
    <row r="162" ht="12.75">
      <c r="K162" s="8"/>
    </row>
    <row r="163" ht="12.75">
      <c r="K163" s="8"/>
    </row>
    <row r="164" ht="12.75">
      <c r="K164" s="8"/>
    </row>
    <row r="165" ht="12.75">
      <c r="K165" s="8"/>
    </row>
    <row r="166" ht="12.75">
      <c r="K166" s="8"/>
    </row>
    <row r="167" ht="12.75">
      <c r="K167" s="8"/>
    </row>
    <row r="168" ht="12.75">
      <c r="K168" s="8"/>
    </row>
    <row r="169" ht="12.75">
      <c r="K169" s="8"/>
    </row>
    <row r="170" ht="12.75">
      <c r="K170" s="8"/>
    </row>
    <row r="171" ht="12.75">
      <c r="K171" s="8"/>
    </row>
    <row r="172" ht="12.75">
      <c r="K172" s="8"/>
    </row>
    <row r="173" ht="12.75">
      <c r="K173" s="8"/>
    </row>
    <row r="174" ht="12.75">
      <c r="K174" s="8"/>
    </row>
    <row r="175" ht="12.75">
      <c r="K175" s="8"/>
    </row>
    <row r="176" ht="12.75">
      <c r="K176" s="8"/>
    </row>
    <row r="177" ht="12.75">
      <c r="K177" s="8"/>
    </row>
    <row r="178" ht="12.75">
      <c r="K178" s="8"/>
    </row>
    <row r="179" ht="12.75">
      <c r="K179" s="8"/>
    </row>
    <row r="180" ht="12.75">
      <c r="K180" s="8"/>
    </row>
    <row r="181" ht="12.75">
      <c r="K181" s="8"/>
    </row>
    <row r="182" ht="12.75">
      <c r="K182" s="8"/>
    </row>
    <row r="183" ht="12.75">
      <c r="K183" s="8"/>
    </row>
    <row r="184" ht="12.75">
      <c r="K184" s="8"/>
    </row>
    <row r="185" ht="12.75">
      <c r="K185" s="8"/>
    </row>
    <row r="186" ht="12.75">
      <c r="K186" s="8"/>
    </row>
    <row r="187" ht="12.75">
      <c r="K187" s="8"/>
    </row>
    <row r="188" ht="12.75">
      <c r="K188" s="8"/>
    </row>
    <row r="189" ht="12.75">
      <c r="K189" s="8"/>
    </row>
    <row r="190" ht="12.75">
      <c r="K190" s="8"/>
    </row>
    <row r="191" ht="12.75">
      <c r="K191" s="8"/>
    </row>
    <row r="192" ht="12.75">
      <c r="K192" s="8"/>
    </row>
    <row r="193" ht="12.75">
      <c r="K193" s="8"/>
    </row>
    <row r="194" ht="12.75">
      <c r="K194" s="8"/>
    </row>
    <row r="195" ht="12.75">
      <c r="K195" s="8"/>
    </row>
    <row r="196" ht="12.75">
      <c r="K196" s="8"/>
    </row>
    <row r="197" ht="12.75">
      <c r="K197" s="8"/>
    </row>
    <row r="198" ht="12.75">
      <c r="K198" s="8"/>
    </row>
    <row r="199" ht="12.75">
      <c r="K199" s="8"/>
    </row>
    <row r="200" ht="12.75">
      <c r="K200" s="8"/>
    </row>
    <row r="201" ht="12.75">
      <c r="K201" s="8"/>
    </row>
    <row r="202" ht="12.75">
      <c r="K202" s="8"/>
    </row>
    <row r="203" ht="12.75">
      <c r="K203" s="8"/>
    </row>
    <row r="204" ht="12.75">
      <c r="K204" s="8"/>
    </row>
    <row r="205" ht="12.75">
      <c r="K205" s="8"/>
    </row>
    <row r="206" ht="12.75">
      <c r="K206" s="8"/>
    </row>
  </sheetData>
  <mergeCells count="5">
    <mergeCell ref="A30:E30"/>
    <mergeCell ref="I8:J8"/>
    <mergeCell ref="A1:L1"/>
    <mergeCell ref="A3:L3"/>
    <mergeCell ref="K9:K27"/>
  </mergeCells>
  <printOptions horizontalCentered="1"/>
  <pageMargins left="0.5905511811023623" right="0.5905511811023623" top="0.7874015748031497" bottom="0.7874015748031497" header="0.31496062992125984" footer="0.5118110236220472"/>
  <pageSetup fitToHeight="1" fitToWidth="1" horizontalDpi="600" verticalDpi="600" orientation="landscape" paperSize="9" scale="83" r:id="rId1"/>
  <headerFooter alignWithMargins="0">
    <oddHeader>&amp;LElezioni comunali 15 - 16 maggio 2011. Risultati comuni superiori 1° TURNO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1"/>
  <sheetViews>
    <sheetView tabSelected="1" zoomScale="75" zoomScaleNormal="75" workbookViewId="0" topLeftCell="A1">
      <selection activeCell="D39" sqref="D39"/>
    </sheetView>
  </sheetViews>
  <sheetFormatPr defaultColWidth="9.140625" defaultRowHeight="12.75"/>
  <cols>
    <col min="1" max="1" width="16.00390625" style="5" customWidth="1"/>
    <col min="2" max="2" width="11.7109375" style="7" bestFit="1" customWidth="1"/>
    <col min="3" max="3" width="10.8515625" style="7" bestFit="1" customWidth="1"/>
    <col min="4" max="4" width="11.00390625" style="5" customWidth="1"/>
    <col min="5" max="5" width="29.421875" style="5" bestFit="1" customWidth="1"/>
    <col min="6" max="6" width="8.00390625" style="7" bestFit="1" customWidth="1"/>
    <col min="7" max="7" width="9.421875" style="5" bestFit="1" customWidth="1"/>
    <col min="8" max="8" width="41.8515625" style="5" bestFit="1" customWidth="1"/>
    <col min="9" max="9" width="7.57421875" style="7" bestFit="1" customWidth="1"/>
    <col min="10" max="10" width="10.57421875" style="6" bestFit="1" customWidth="1"/>
    <col min="11" max="11" width="9.7109375" style="16" bestFit="1" customWidth="1"/>
    <col min="12" max="12" width="8.00390625" style="17" bestFit="1" customWidth="1"/>
    <col min="13" max="16384" width="9.140625" style="5" customWidth="1"/>
  </cols>
  <sheetData>
    <row r="1" spans="1:12" s="46" customFormat="1" ht="21" customHeight="1">
      <c r="A1" s="341" t="s">
        <v>11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</row>
    <row r="3" spans="1:12" ht="15">
      <c r="A3" s="339" t="s">
        <v>136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</row>
    <row r="4" spans="1:12" ht="15">
      <c r="A4" s="45"/>
      <c r="B4" s="45"/>
      <c r="C4" s="45"/>
      <c r="D4" s="45"/>
      <c r="E4" s="45"/>
      <c r="F4" s="45"/>
      <c r="G4" s="45"/>
      <c r="H4" s="45"/>
      <c r="I4" s="45"/>
      <c r="J4" s="48"/>
      <c r="K4" s="45"/>
      <c r="L4" s="45"/>
    </row>
    <row r="7" spans="1:12" s="11" customFormat="1" ht="27.75" customHeight="1">
      <c r="A7" s="9" t="s">
        <v>0</v>
      </c>
      <c r="B7" s="30" t="s">
        <v>6</v>
      </c>
      <c r="C7" s="30" t="s">
        <v>7</v>
      </c>
      <c r="D7" s="9" t="s">
        <v>5</v>
      </c>
      <c r="E7" s="9" t="s">
        <v>1</v>
      </c>
      <c r="F7" s="30" t="s">
        <v>4</v>
      </c>
      <c r="G7" s="9" t="s">
        <v>8</v>
      </c>
      <c r="H7" s="9" t="s">
        <v>9</v>
      </c>
      <c r="I7" s="343" t="s">
        <v>4</v>
      </c>
      <c r="J7" s="343"/>
      <c r="K7" s="9" t="s">
        <v>2</v>
      </c>
      <c r="L7" s="10" t="s">
        <v>3</v>
      </c>
    </row>
    <row r="8" spans="1:12" s="67" customFormat="1" ht="18" customHeight="1">
      <c r="A8" s="89" t="s">
        <v>137</v>
      </c>
      <c r="B8" s="90">
        <v>22220</v>
      </c>
      <c r="C8" s="90">
        <v>16518</v>
      </c>
      <c r="D8" s="158">
        <f>C8/B8</f>
        <v>0.7433843384338434</v>
      </c>
      <c r="E8" s="147" t="s">
        <v>138</v>
      </c>
      <c r="F8" s="93">
        <v>7432</v>
      </c>
      <c r="G8" s="94">
        <f>F8/F31</f>
        <v>0.47139413928707347</v>
      </c>
      <c r="H8" s="160" t="s">
        <v>139</v>
      </c>
      <c r="I8" s="93">
        <v>2086</v>
      </c>
      <c r="J8" s="94">
        <f>I8/$I$31</f>
        <v>0.15123613427100704</v>
      </c>
      <c r="K8" s="336" t="s">
        <v>10</v>
      </c>
      <c r="L8" s="116"/>
    </row>
    <row r="9" spans="1:12" s="67" customFormat="1" ht="18" customHeight="1">
      <c r="A9" s="274"/>
      <c r="B9" s="149"/>
      <c r="C9" s="149"/>
      <c r="D9" s="237"/>
      <c r="E9" s="79"/>
      <c r="F9" s="78"/>
      <c r="G9" s="97"/>
      <c r="H9" s="54" t="s">
        <v>75</v>
      </c>
      <c r="I9" s="99">
        <v>1540</v>
      </c>
      <c r="J9" s="100">
        <f aca="true" t="shared" si="0" ref="J9:J31">I9/$I$31</f>
        <v>0.11165083738128036</v>
      </c>
      <c r="K9" s="342"/>
      <c r="L9" s="95"/>
    </row>
    <row r="10" spans="1:12" s="67" customFormat="1" ht="18" customHeight="1">
      <c r="A10" s="96"/>
      <c r="B10" s="66"/>
      <c r="C10" s="66"/>
      <c r="D10" s="86"/>
      <c r="E10" s="79"/>
      <c r="F10" s="78"/>
      <c r="G10" s="97"/>
      <c r="H10" s="54" t="s">
        <v>92</v>
      </c>
      <c r="I10" s="99">
        <v>229</v>
      </c>
      <c r="J10" s="100">
        <f t="shared" si="0"/>
        <v>0.016602624519683896</v>
      </c>
      <c r="K10" s="342"/>
      <c r="L10" s="95"/>
    </row>
    <row r="11" spans="1:12" s="67" customFormat="1" ht="18" customHeight="1">
      <c r="A11" s="96"/>
      <c r="B11" s="66"/>
      <c r="C11" s="66"/>
      <c r="D11" s="86"/>
      <c r="E11" s="79"/>
      <c r="F11" s="78"/>
      <c r="G11" s="97"/>
      <c r="H11" s="54" t="s">
        <v>140</v>
      </c>
      <c r="I11" s="99">
        <v>995</v>
      </c>
      <c r="J11" s="100">
        <f t="shared" si="0"/>
        <v>0.07213804103530777</v>
      </c>
      <c r="K11" s="342"/>
      <c r="L11" s="95"/>
    </row>
    <row r="12" spans="1:12" s="67" customFormat="1" ht="18" customHeight="1">
      <c r="A12" s="96"/>
      <c r="B12" s="66"/>
      <c r="C12" s="66"/>
      <c r="D12" s="86"/>
      <c r="E12" s="79"/>
      <c r="F12" s="78"/>
      <c r="G12" s="97"/>
      <c r="H12" s="54" t="s">
        <v>71</v>
      </c>
      <c r="I12" s="99">
        <v>578</v>
      </c>
      <c r="J12" s="100">
        <f t="shared" si="0"/>
        <v>0.04190531428985717</v>
      </c>
      <c r="K12" s="342"/>
      <c r="L12" s="95"/>
    </row>
    <row r="13" spans="1:12" s="67" customFormat="1" ht="18" customHeight="1">
      <c r="A13" s="96"/>
      <c r="B13" s="66"/>
      <c r="C13" s="66"/>
      <c r="D13" s="86"/>
      <c r="E13" s="79"/>
      <c r="F13" s="78"/>
      <c r="G13" s="97"/>
      <c r="H13" s="54" t="s">
        <v>91</v>
      </c>
      <c r="I13" s="99">
        <v>415</v>
      </c>
      <c r="J13" s="100">
        <f t="shared" si="0"/>
        <v>0.030087725657942436</v>
      </c>
      <c r="K13" s="342"/>
      <c r="L13" s="134"/>
    </row>
    <row r="14" spans="1:12" s="67" customFormat="1" ht="18" customHeight="1">
      <c r="A14" s="96"/>
      <c r="B14" s="66"/>
      <c r="C14" s="66"/>
      <c r="D14" s="86"/>
      <c r="E14" s="79"/>
      <c r="F14" s="78"/>
      <c r="G14" s="97"/>
      <c r="H14" s="55" t="s">
        <v>110</v>
      </c>
      <c r="I14" s="102">
        <v>413</v>
      </c>
      <c r="J14" s="111">
        <f t="shared" si="0"/>
        <v>0.029942724570434277</v>
      </c>
      <c r="K14" s="342"/>
      <c r="L14" s="108"/>
    </row>
    <row r="15" spans="1:12" s="126" customFormat="1" ht="18" customHeight="1">
      <c r="A15" s="121"/>
      <c r="B15" s="69"/>
      <c r="C15" s="69"/>
      <c r="D15" s="122"/>
      <c r="E15" s="127"/>
      <c r="F15" s="143"/>
      <c r="G15" s="163"/>
      <c r="H15" s="238" t="s">
        <v>64</v>
      </c>
      <c r="I15" s="106">
        <f>SUM(I8:I14)</f>
        <v>6256</v>
      </c>
      <c r="J15" s="133">
        <f t="shared" si="0"/>
        <v>0.45356340172551296</v>
      </c>
      <c r="K15" s="342"/>
      <c r="L15" s="108"/>
    </row>
    <row r="16" spans="1:12" s="67" customFormat="1" ht="18" customHeight="1">
      <c r="A16" s="96"/>
      <c r="B16" s="66"/>
      <c r="C16" s="66"/>
      <c r="D16" s="86"/>
      <c r="E16" s="79" t="s">
        <v>141</v>
      </c>
      <c r="F16" s="78">
        <v>3359</v>
      </c>
      <c r="G16" s="97">
        <f>F16/F31</f>
        <v>0.21305340606368134</v>
      </c>
      <c r="H16" s="54" t="s">
        <v>142</v>
      </c>
      <c r="I16" s="275">
        <v>272</v>
      </c>
      <c r="J16" s="94">
        <f t="shared" si="0"/>
        <v>0.019720147901109257</v>
      </c>
      <c r="K16" s="342"/>
      <c r="L16" s="134"/>
    </row>
    <row r="17" spans="1:12" s="67" customFormat="1" ht="18" customHeight="1">
      <c r="A17" s="96"/>
      <c r="B17" s="66"/>
      <c r="C17" s="66"/>
      <c r="D17" s="86"/>
      <c r="E17" s="135"/>
      <c r="F17" s="136"/>
      <c r="G17" s="100"/>
      <c r="H17" s="54" t="s">
        <v>77</v>
      </c>
      <c r="I17" s="137">
        <v>533</v>
      </c>
      <c r="J17" s="100">
        <f t="shared" si="0"/>
        <v>0.03864278982092366</v>
      </c>
      <c r="K17" s="342"/>
      <c r="L17" s="95"/>
    </row>
    <row r="18" spans="1:12" s="67" customFormat="1" ht="18" customHeight="1">
      <c r="A18" s="96"/>
      <c r="B18" s="66"/>
      <c r="C18" s="66"/>
      <c r="D18" s="86"/>
      <c r="E18" s="79"/>
      <c r="F18" s="78"/>
      <c r="G18" s="97"/>
      <c r="H18" s="54" t="s">
        <v>68</v>
      </c>
      <c r="I18" s="99">
        <v>1950</v>
      </c>
      <c r="J18" s="100">
        <f t="shared" si="0"/>
        <v>0.1413760603204524</v>
      </c>
      <c r="K18" s="342"/>
      <c r="L18" s="95"/>
    </row>
    <row r="19" spans="1:12" s="67" customFormat="1" ht="18" customHeight="1">
      <c r="A19" s="96"/>
      <c r="B19" s="66"/>
      <c r="C19" s="66"/>
      <c r="D19" s="86"/>
      <c r="E19" s="79"/>
      <c r="F19" s="78"/>
      <c r="G19" s="97"/>
      <c r="H19" s="54" t="s">
        <v>143</v>
      </c>
      <c r="I19" s="99">
        <v>91</v>
      </c>
      <c r="J19" s="100">
        <f t="shared" si="0"/>
        <v>0.006597549481621112</v>
      </c>
      <c r="K19" s="342"/>
      <c r="L19" s="95"/>
    </row>
    <row r="20" spans="1:12" s="67" customFormat="1" ht="18" customHeight="1">
      <c r="A20" s="96"/>
      <c r="B20" s="66"/>
      <c r="C20" s="66"/>
      <c r="D20" s="86"/>
      <c r="E20" s="79"/>
      <c r="F20" s="78"/>
      <c r="G20" s="97"/>
      <c r="H20" s="55" t="s">
        <v>144</v>
      </c>
      <c r="I20" s="102">
        <v>303</v>
      </c>
      <c r="J20" s="111">
        <f t="shared" si="0"/>
        <v>0.02196766475748568</v>
      </c>
      <c r="K20" s="342"/>
      <c r="L20" s="131"/>
    </row>
    <row r="21" spans="1:12" s="126" customFormat="1" ht="18" customHeight="1">
      <c r="A21" s="121"/>
      <c r="B21" s="69"/>
      <c r="C21" s="69"/>
      <c r="D21" s="122"/>
      <c r="E21" s="127"/>
      <c r="F21" s="143"/>
      <c r="G21" s="163"/>
      <c r="H21" s="238" t="s">
        <v>64</v>
      </c>
      <c r="I21" s="106">
        <f>SUM(I16:I20)</f>
        <v>3149</v>
      </c>
      <c r="J21" s="133">
        <f t="shared" si="0"/>
        <v>0.22830421228159212</v>
      </c>
      <c r="K21" s="342"/>
      <c r="L21" s="108"/>
    </row>
    <row r="22" spans="1:12" s="67" customFormat="1" ht="18" customHeight="1">
      <c r="A22" s="96"/>
      <c r="B22" s="66"/>
      <c r="C22" s="66"/>
      <c r="D22" s="86"/>
      <c r="E22" s="79" t="s">
        <v>145</v>
      </c>
      <c r="F22" s="78">
        <v>3174</v>
      </c>
      <c r="G22" s="97">
        <f>F22/F31</f>
        <v>0.20131929468476467</v>
      </c>
      <c r="H22" s="54" t="s">
        <v>146</v>
      </c>
      <c r="I22" s="99">
        <v>152</v>
      </c>
      <c r="J22" s="94">
        <f t="shared" si="0"/>
        <v>0.01102008265061988</v>
      </c>
      <c r="K22" s="342"/>
      <c r="L22" s="95"/>
    </row>
    <row r="23" spans="1:12" s="67" customFormat="1" ht="18" customHeight="1">
      <c r="A23" s="96"/>
      <c r="B23" s="66"/>
      <c r="C23" s="66"/>
      <c r="D23" s="86"/>
      <c r="E23" s="79"/>
      <c r="F23" s="78"/>
      <c r="G23" s="97"/>
      <c r="H23" s="54" t="s">
        <v>80</v>
      </c>
      <c r="I23" s="99">
        <v>95</v>
      </c>
      <c r="J23" s="100">
        <f t="shared" si="0"/>
        <v>0.0068875516566374246</v>
      </c>
      <c r="K23" s="342"/>
      <c r="L23" s="95"/>
    </row>
    <row r="24" spans="1:12" s="67" customFormat="1" ht="18" customHeight="1">
      <c r="A24" s="96"/>
      <c r="B24" s="66"/>
      <c r="C24" s="66"/>
      <c r="D24" s="86"/>
      <c r="E24" s="79"/>
      <c r="F24" s="78"/>
      <c r="G24" s="97"/>
      <c r="H24" s="54" t="s">
        <v>147</v>
      </c>
      <c r="I24" s="99">
        <v>47</v>
      </c>
      <c r="J24" s="100">
        <f t="shared" si="0"/>
        <v>0.0034075255564416733</v>
      </c>
      <c r="K24" s="342"/>
      <c r="L24" s="95"/>
    </row>
    <row r="25" spans="1:12" s="67" customFormat="1" ht="18" customHeight="1">
      <c r="A25" s="96"/>
      <c r="B25" s="66"/>
      <c r="C25" s="66"/>
      <c r="D25" s="86"/>
      <c r="E25" s="79"/>
      <c r="F25" s="78"/>
      <c r="G25" s="97"/>
      <c r="H25" s="54" t="s">
        <v>148</v>
      </c>
      <c r="I25" s="99">
        <v>946</v>
      </c>
      <c r="J25" s="100">
        <f t="shared" si="0"/>
        <v>0.06858551439135793</v>
      </c>
      <c r="K25" s="342"/>
      <c r="L25" s="95"/>
    </row>
    <row r="26" spans="1:12" s="67" customFormat="1" ht="18" customHeight="1">
      <c r="A26" s="96"/>
      <c r="B26" s="66"/>
      <c r="C26" s="66"/>
      <c r="D26" s="86"/>
      <c r="E26" s="135"/>
      <c r="F26" s="136"/>
      <c r="G26" s="100"/>
      <c r="H26" s="54" t="s">
        <v>69</v>
      </c>
      <c r="I26" s="137">
        <v>1495</v>
      </c>
      <c r="J26" s="100">
        <f t="shared" si="0"/>
        <v>0.10838831291234684</v>
      </c>
      <c r="K26" s="342"/>
      <c r="L26" s="95"/>
    </row>
    <row r="27" spans="1:12" s="67" customFormat="1" ht="18" customHeight="1">
      <c r="A27" s="96"/>
      <c r="B27" s="66"/>
      <c r="C27" s="66"/>
      <c r="D27" s="86"/>
      <c r="E27" s="135"/>
      <c r="F27" s="136"/>
      <c r="G27" s="100"/>
      <c r="H27" s="55" t="s">
        <v>149</v>
      </c>
      <c r="I27" s="239">
        <v>161</v>
      </c>
      <c r="J27" s="111">
        <f t="shared" si="0"/>
        <v>0.011672587544406582</v>
      </c>
      <c r="K27" s="342"/>
      <c r="L27" s="131"/>
    </row>
    <row r="28" spans="1:12" s="126" customFormat="1" ht="18" customHeight="1">
      <c r="A28" s="121"/>
      <c r="B28" s="69"/>
      <c r="C28" s="69"/>
      <c r="D28" s="122"/>
      <c r="E28" s="164"/>
      <c r="F28" s="81"/>
      <c r="G28" s="82"/>
      <c r="H28" s="238" t="s">
        <v>64</v>
      </c>
      <c r="I28" s="83">
        <f>SUM(I22:I27)</f>
        <v>2896</v>
      </c>
      <c r="J28" s="133">
        <f t="shared" si="0"/>
        <v>0.20996157471181034</v>
      </c>
      <c r="K28" s="342"/>
      <c r="L28" s="108"/>
    </row>
    <row r="29" spans="1:12" s="67" customFormat="1" ht="18" customHeight="1">
      <c r="A29" s="96"/>
      <c r="B29" s="66"/>
      <c r="C29" s="66"/>
      <c r="D29" s="86"/>
      <c r="E29" s="240" t="s">
        <v>150</v>
      </c>
      <c r="F29" s="259">
        <v>1379</v>
      </c>
      <c r="G29" s="260">
        <f>F29/F31</f>
        <v>0.08746670049473551</v>
      </c>
      <c r="H29" s="165" t="s">
        <v>84</v>
      </c>
      <c r="I29" s="112">
        <v>1148</v>
      </c>
      <c r="J29" s="133">
        <f t="shared" si="0"/>
        <v>0.08323062422968172</v>
      </c>
      <c r="K29" s="342"/>
      <c r="L29" s="107"/>
    </row>
    <row r="30" spans="1:12" s="46" customFormat="1" ht="18" customHeight="1">
      <c r="A30" s="262"/>
      <c r="B30" s="255"/>
      <c r="C30" s="255"/>
      <c r="D30" s="263"/>
      <c r="E30" s="264" t="s">
        <v>151</v>
      </c>
      <c r="F30" s="265">
        <v>422</v>
      </c>
      <c r="G30" s="266">
        <f>F30/F31</f>
        <v>0.02676645946974502</v>
      </c>
      <c r="H30" s="165" t="s">
        <v>106</v>
      </c>
      <c r="I30" s="112">
        <v>344</v>
      </c>
      <c r="J30" s="133">
        <f t="shared" si="0"/>
        <v>0.024940187051402884</v>
      </c>
      <c r="K30" s="342"/>
      <c r="L30" s="267"/>
    </row>
    <row r="31" spans="1:12" s="126" customFormat="1" ht="18" customHeight="1">
      <c r="A31" s="276"/>
      <c r="B31" s="277"/>
      <c r="C31" s="277"/>
      <c r="D31" s="278"/>
      <c r="E31" s="127" t="s">
        <v>36</v>
      </c>
      <c r="F31" s="143">
        <f>SUM(F8:F30)</f>
        <v>15766</v>
      </c>
      <c r="G31" s="127"/>
      <c r="H31" s="127" t="s">
        <v>37</v>
      </c>
      <c r="I31" s="143">
        <f>SUM(I15+I21+I28+I29+I30)</f>
        <v>13793</v>
      </c>
      <c r="J31" s="125">
        <f t="shared" si="0"/>
        <v>1</v>
      </c>
      <c r="K31" s="279"/>
      <c r="L31" s="108"/>
    </row>
    <row r="32" spans="1:12" ht="18" customHeight="1">
      <c r="A32" s="29"/>
      <c r="B32" s="31"/>
      <c r="C32" s="31"/>
      <c r="D32" s="29"/>
      <c r="H32" s="25"/>
      <c r="I32" s="26"/>
      <c r="J32" s="27"/>
      <c r="L32" s="28"/>
    </row>
    <row r="33" spans="1:12" ht="18" customHeight="1">
      <c r="A33" s="53"/>
      <c r="B33" s="31"/>
      <c r="C33" s="31"/>
      <c r="D33" s="29"/>
      <c r="H33" s="25"/>
      <c r="I33" s="26"/>
      <c r="J33" s="27"/>
      <c r="L33" s="28"/>
    </row>
    <row r="34" spans="1:12" ht="18" customHeight="1">
      <c r="A34" s="341" t="s">
        <v>38</v>
      </c>
      <c r="B34" s="341"/>
      <c r="C34" s="341"/>
      <c r="D34" s="341"/>
      <c r="E34" s="341"/>
      <c r="H34" s="25"/>
      <c r="I34" s="26"/>
      <c r="J34" s="27"/>
      <c r="L34" s="28"/>
    </row>
    <row r="35" ht="12.75">
      <c r="K35" s="8"/>
    </row>
    <row r="36" ht="12.75">
      <c r="K36" s="8"/>
    </row>
    <row r="37" ht="12.75">
      <c r="K37" s="8"/>
    </row>
    <row r="38" ht="12.75">
      <c r="K38" s="8"/>
    </row>
    <row r="39" ht="12.75">
      <c r="K39" s="8"/>
    </row>
    <row r="40" ht="12.75">
      <c r="K40" s="8"/>
    </row>
    <row r="41" ht="12.75">
      <c r="K41" s="8"/>
    </row>
    <row r="42" ht="12.75">
      <c r="K42" s="8"/>
    </row>
    <row r="43" ht="12.75">
      <c r="K43" s="8"/>
    </row>
    <row r="44" ht="12.75">
      <c r="K44" s="8"/>
    </row>
    <row r="45" ht="12.75">
      <c r="K45" s="8"/>
    </row>
    <row r="46" ht="12.75">
      <c r="K46" s="8"/>
    </row>
    <row r="47" ht="12.75">
      <c r="K47" s="8"/>
    </row>
    <row r="48" ht="12.75">
      <c r="K48" s="8"/>
    </row>
    <row r="49" ht="12.75">
      <c r="K49" s="8"/>
    </row>
    <row r="50" ht="12.75">
      <c r="K50" s="8"/>
    </row>
    <row r="51" ht="12.75">
      <c r="K51" s="8"/>
    </row>
    <row r="52" ht="12.75">
      <c r="K52" s="8"/>
    </row>
    <row r="53" ht="12.75">
      <c r="K53" s="8"/>
    </row>
    <row r="54" ht="12.75">
      <c r="K54" s="8"/>
    </row>
    <row r="55" ht="12.75">
      <c r="K55" s="8"/>
    </row>
    <row r="56" ht="12.75">
      <c r="K56" s="8"/>
    </row>
    <row r="57" ht="12.75">
      <c r="K57" s="8"/>
    </row>
    <row r="58" ht="12.75">
      <c r="K58" s="8"/>
    </row>
    <row r="59" ht="12.75">
      <c r="K59" s="8"/>
    </row>
    <row r="60" ht="12.75">
      <c r="K60" s="8"/>
    </row>
    <row r="61" ht="12.75">
      <c r="K61" s="8"/>
    </row>
    <row r="62" ht="12.75">
      <c r="K62" s="8"/>
    </row>
    <row r="63" ht="12.75">
      <c r="K63" s="8"/>
    </row>
    <row r="64" ht="12.75">
      <c r="K64" s="8"/>
    </row>
    <row r="65" ht="12.75">
      <c r="K65" s="8"/>
    </row>
    <row r="66" ht="12.75">
      <c r="K66" s="8"/>
    </row>
    <row r="67" ht="12.75">
      <c r="K67" s="8"/>
    </row>
    <row r="68" ht="12.75">
      <c r="K68" s="8"/>
    </row>
    <row r="69" ht="12.75">
      <c r="K69" s="8"/>
    </row>
    <row r="70" ht="12.75">
      <c r="K70" s="8"/>
    </row>
    <row r="71" ht="11.25" customHeight="1">
      <c r="K71" s="8"/>
    </row>
    <row r="72" ht="12.75">
      <c r="K72" s="8"/>
    </row>
    <row r="73" ht="12.75">
      <c r="K73" s="8"/>
    </row>
    <row r="74" ht="12.75">
      <c r="K74" s="8"/>
    </row>
    <row r="75" ht="12.75">
      <c r="K75" s="8"/>
    </row>
    <row r="76" ht="15" customHeight="1">
      <c r="K76" s="8"/>
    </row>
    <row r="77" ht="12.75">
      <c r="K77" s="8"/>
    </row>
    <row r="78" ht="12.75">
      <c r="K78" s="8"/>
    </row>
    <row r="79" ht="12.75">
      <c r="K79" s="8"/>
    </row>
    <row r="80" ht="12.75" customHeight="1">
      <c r="K80" s="8"/>
    </row>
    <row r="81" ht="12" customHeight="1">
      <c r="K81" s="8"/>
    </row>
    <row r="82" ht="12.75">
      <c r="K82" s="8"/>
    </row>
    <row r="83" ht="12.75">
      <c r="K83" s="8"/>
    </row>
    <row r="84" ht="12.75">
      <c r="K84" s="8"/>
    </row>
    <row r="85" ht="12.75">
      <c r="K85" s="8"/>
    </row>
    <row r="86" ht="12.75">
      <c r="K86" s="8"/>
    </row>
    <row r="87" ht="12.75">
      <c r="K87" s="8"/>
    </row>
    <row r="88" ht="12.75">
      <c r="K88" s="8"/>
    </row>
    <row r="89" ht="12.75">
      <c r="K89" s="8"/>
    </row>
    <row r="90" ht="12.75">
      <c r="K90" s="8"/>
    </row>
    <row r="91" ht="12.75">
      <c r="K91" s="8"/>
    </row>
    <row r="92" ht="12.75">
      <c r="K92" s="8"/>
    </row>
    <row r="93" ht="12.75">
      <c r="K93" s="8"/>
    </row>
    <row r="94" ht="12.75">
      <c r="K94" s="8"/>
    </row>
    <row r="95" ht="12.75">
      <c r="K95" s="8"/>
    </row>
    <row r="96" ht="12.75">
      <c r="K96" s="8"/>
    </row>
    <row r="97" ht="12.75">
      <c r="K97" s="8"/>
    </row>
    <row r="98" ht="12.75">
      <c r="K98" s="8"/>
    </row>
    <row r="99" ht="12.75">
      <c r="K99" s="8"/>
    </row>
    <row r="100" ht="12.75">
      <c r="K100" s="8"/>
    </row>
    <row r="101" ht="12.75">
      <c r="K101" s="8"/>
    </row>
    <row r="102" ht="12.75">
      <c r="K102" s="8"/>
    </row>
    <row r="103" ht="12.75">
      <c r="K103" s="8"/>
    </row>
    <row r="104" ht="12.75">
      <c r="K104" s="8"/>
    </row>
    <row r="105" ht="12.75">
      <c r="K105" s="8"/>
    </row>
    <row r="106" ht="12.75">
      <c r="K106" s="8"/>
    </row>
    <row r="107" ht="12.75">
      <c r="K107" s="8"/>
    </row>
    <row r="108" ht="12.75">
      <c r="K108" s="8"/>
    </row>
    <row r="109" ht="12.75">
      <c r="K109" s="8"/>
    </row>
    <row r="110" ht="12.75">
      <c r="K110" s="8"/>
    </row>
    <row r="111" ht="12.75">
      <c r="K111" s="8"/>
    </row>
    <row r="112" ht="12.75">
      <c r="K112" s="8"/>
    </row>
    <row r="113" ht="12.75">
      <c r="K113" s="8"/>
    </row>
    <row r="114" ht="12.75">
      <c r="K114" s="8"/>
    </row>
    <row r="115" ht="12.75">
      <c r="K115" s="8"/>
    </row>
    <row r="116" ht="12.75">
      <c r="K116" s="8"/>
    </row>
    <row r="117" ht="12.75">
      <c r="K117" s="8"/>
    </row>
    <row r="118" ht="12.75">
      <c r="K118" s="8"/>
    </row>
    <row r="119" ht="12.75">
      <c r="K119" s="8"/>
    </row>
    <row r="120" ht="12.75">
      <c r="K120" s="8"/>
    </row>
    <row r="121" ht="12.75">
      <c r="K121" s="8"/>
    </row>
    <row r="122" ht="12.75">
      <c r="K122" s="8"/>
    </row>
    <row r="123" ht="12.75">
      <c r="K123" s="8"/>
    </row>
    <row r="124" ht="12.75">
      <c r="K124" s="8"/>
    </row>
    <row r="125" ht="12.75">
      <c r="K125" s="8"/>
    </row>
    <row r="126" ht="12.75">
      <c r="K126" s="8"/>
    </row>
    <row r="127" ht="12.75">
      <c r="K127" s="8"/>
    </row>
    <row r="128" ht="12.75">
      <c r="K128" s="8"/>
    </row>
    <row r="129" ht="12.75">
      <c r="K129" s="8"/>
    </row>
    <row r="130" ht="12.75">
      <c r="K130" s="8"/>
    </row>
    <row r="131" ht="12.75">
      <c r="K131" s="8"/>
    </row>
    <row r="132" ht="12.75">
      <c r="K132" s="8"/>
    </row>
    <row r="133" ht="12.75">
      <c r="K133" s="8"/>
    </row>
    <row r="134" ht="12.75">
      <c r="K134" s="8"/>
    </row>
    <row r="135" ht="12.75">
      <c r="K135" s="8"/>
    </row>
    <row r="136" ht="12.75">
      <c r="K136" s="8"/>
    </row>
    <row r="137" ht="12.75">
      <c r="K137" s="8"/>
    </row>
    <row r="138" ht="12.75">
      <c r="K138" s="8"/>
    </row>
    <row r="139" ht="12.75">
      <c r="K139" s="8"/>
    </row>
    <row r="140" ht="12.75">
      <c r="K140" s="8"/>
    </row>
    <row r="141" ht="12.75">
      <c r="K141" s="8"/>
    </row>
    <row r="142" ht="12.75">
      <c r="K142" s="8"/>
    </row>
    <row r="143" ht="12.75">
      <c r="K143" s="8"/>
    </row>
    <row r="144" ht="12.75">
      <c r="K144" s="8"/>
    </row>
    <row r="145" ht="12.75">
      <c r="K145" s="8"/>
    </row>
    <row r="146" ht="12.75">
      <c r="K146" s="8"/>
    </row>
    <row r="147" ht="12.75">
      <c r="K147" s="8"/>
    </row>
    <row r="148" ht="12.75">
      <c r="K148" s="8"/>
    </row>
    <row r="149" ht="12.75">
      <c r="K149" s="8"/>
    </row>
    <row r="150" ht="12.75">
      <c r="K150" s="8"/>
    </row>
    <row r="151" ht="12.75">
      <c r="K151" s="8"/>
    </row>
    <row r="152" ht="12.75">
      <c r="K152" s="8"/>
    </row>
    <row r="153" ht="12.75">
      <c r="K153" s="8"/>
    </row>
    <row r="154" ht="12.75">
      <c r="K154" s="8"/>
    </row>
    <row r="155" ht="12.75">
      <c r="K155" s="8"/>
    </row>
    <row r="156" ht="12.75">
      <c r="K156" s="8"/>
    </row>
    <row r="157" ht="12.75">
      <c r="K157" s="8"/>
    </row>
    <row r="158" ht="12.75">
      <c r="K158" s="8"/>
    </row>
    <row r="159" ht="12.75">
      <c r="K159" s="8"/>
    </row>
    <row r="160" ht="12.75">
      <c r="K160" s="8"/>
    </row>
    <row r="161" ht="12.75">
      <c r="K161" s="8"/>
    </row>
    <row r="162" ht="12.75">
      <c r="K162" s="8"/>
    </row>
    <row r="163" ht="12.75">
      <c r="K163" s="8"/>
    </row>
    <row r="164" ht="12.75">
      <c r="K164" s="8"/>
    </row>
    <row r="165" ht="12.75">
      <c r="K165" s="8"/>
    </row>
    <row r="166" ht="12.75">
      <c r="K166" s="8"/>
    </row>
    <row r="167" ht="12.75">
      <c r="K167" s="8"/>
    </row>
    <row r="168" ht="12.75">
      <c r="K168" s="8"/>
    </row>
    <row r="169" ht="12.75">
      <c r="K169" s="8"/>
    </row>
    <row r="170" ht="12.75">
      <c r="K170" s="8"/>
    </row>
    <row r="171" ht="12.75">
      <c r="K171" s="8"/>
    </row>
    <row r="172" ht="12.75">
      <c r="K172" s="8"/>
    </row>
    <row r="173" ht="12.75">
      <c r="K173" s="8"/>
    </row>
    <row r="174" ht="12.75">
      <c r="K174" s="8"/>
    </row>
    <row r="175" ht="12.75">
      <c r="K175" s="8"/>
    </row>
    <row r="176" ht="12.75">
      <c r="K176" s="8"/>
    </row>
    <row r="177" ht="12.75">
      <c r="K177" s="8"/>
    </row>
    <row r="178" ht="12.75">
      <c r="K178" s="8"/>
    </row>
    <row r="179" ht="12.75">
      <c r="K179" s="8"/>
    </row>
    <row r="180" ht="12.75">
      <c r="K180" s="8"/>
    </row>
    <row r="181" ht="12.75">
      <c r="K181" s="8"/>
    </row>
    <row r="182" ht="12.75">
      <c r="K182" s="8"/>
    </row>
    <row r="183" ht="12.75">
      <c r="K183" s="8"/>
    </row>
    <row r="184" ht="12.75">
      <c r="K184" s="8"/>
    </row>
    <row r="185" ht="12.75">
      <c r="K185" s="8"/>
    </row>
    <row r="186" ht="12.75">
      <c r="K186" s="8"/>
    </row>
    <row r="187" ht="12.75">
      <c r="K187" s="8"/>
    </row>
    <row r="188" ht="12.75">
      <c r="K188" s="8"/>
    </row>
    <row r="189" ht="12.75">
      <c r="K189" s="8"/>
    </row>
    <row r="190" ht="12.75">
      <c r="K190" s="8"/>
    </row>
    <row r="191" ht="12.75">
      <c r="K191" s="8"/>
    </row>
    <row r="192" ht="12.75">
      <c r="K192" s="8"/>
    </row>
    <row r="193" ht="12.75">
      <c r="K193" s="8"/>
    </row>
    <row r="194" ht="12.75">
      <c r="K194" s="8"/>
    </row>
    <row r="195" ht="12.75">
      <c r="K195" s="8"/>
    </row>
    <row r="196" ht="12.75">
      <c r="K196" s="8"/>
    </row>
    <row r="197" ht="12.75">
      <c r="K197" s="8"/>
    </row>
    <row r="198" ht="12.75">
      <c r="K198" s="8"/>
    </row>
    <row r="199" ht="12.75">
      <c r="K199" s="8"/>
    </row>
    <row r="200" ht="12.75">
      <c r="K200" s="8"/>
    </row>
    <row r="201" ht="12.75">
      <c r="K201" s="8"/>
    </row>
    <row r="202" ht="12.75">
      <c r="K202" s="8"/>
    </row>
    <row r="203" ht="12.75">
      <c r="K203" s="8"/>
    </row>
    <row r="204" ht="12.75">
      <c r="K204" s="8"/>
    </row>
    <row r="205" ht="12.75">
      <c r="K205" s="8"/>
    </row>
    <row r="206" ht="12.75">
      <c r="K206" s="8"/>
    </row>
    <row r="207" ht="12.75">
      <c r="K207" s="8"/>
    </row>
    <row r="208" ht="12.75">
      <c r="K208" s="8"/>
    </row>
    <row r="209" ht="12.75">
      <c r="K209" s="8"/>
    </row>
    <row r="210" ht="12.75">
      <c r="K210" s="8"/>
    </row>
    <row r="211" ht="12.75">
      <c r="K211" s="8"/>
    </row>
  </sheetData>
  <mergeCells count="5">
    <mergeCell ref="A34:E34"/>
    <mergeCell ref="K8:K30"/>
    <mergeCell ref="A1:L1"/>
    <mergeCell ref="A3:L3"/>
    <mergeCell ref="I7:J7"/>
  </mergeCells>
  <printOptions horizontalCentered="1"/>
  <pageMargins left="0.5905511811023623" right="0.5905511811023623" top="0.7874015748031497" bottom="0.7874015748031497" header="0.31496062992125984" footer="0.5118110236220472"/>
  <pageSetup fitToHeight="1" fitToWidth="1" horizontalDpi="600" verticalDpi="600" orientation="landscape" paperSize="9" scale="78" r:id="rId1"/>
  <headerFooter alignWithMargins="0">
    <oddHeader>&amp;LElezioni comunali 15 - 16 maggio 2011. Comune di CARMAGNOLA 1° turno</oddHeader>
  </headerFooter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8"/>
  <sheetViews>
    <sheetView zoomScale="75" zoomScaleNormal="75" workbookViewId="0" topLeftCell="A1">
      <selection activeCell="I24" sqref="I24"/>
    </sheetView>
  </sheetViews>
  <sheetFormatPr defaultColWidth="9.140625" defaultRowHeight="12.75"/>
  <cols>
    <col min="1" max="1" width="14.421875" style="5" customWidth="1"/>
    <col min="2" max="2" width="11.7109375" style="7" bestFit="1" customWidth="1"/>
    <col min="3" max="3" width="10.8515625" style="7" bestFit="1" customWidth="1"/>
    <col min="4" max="4" width="13.140625" style="5" bestFit="1" customWidth="1"/>
    <col min="5" max="5" width="25.57421875" style="5" bestFit="1" customWidth="1"/>
    <col min="6" max="6" width="8.00390625" style="7" bestFit="1" customWidth="1"/>
    <col min="7" max="7" width="8.57421875" style="5" bestFit="1" customWidth="1"/>
    <col min="8" max="8" width="41.8515625" style="5" bestFit="1" customWidth="1"/>
    <col min="9" max="9" width="10.00390625" style="7" bestFit="1" customWidth="1"/>
    <col min="10" max="10" width="9.57421875" style="6" customWidth="1"/>
    <col min="11" max="11" width="9.7109375" style="16" bestFit="1" customWidth="1"/>
    <col min="12" max="12" width="8.00390625" style="17" bestFit="1" customWidth="1"/>
    <col min="13" max="16384" width="9.140625" style="5" customWidth="1"/>
  </cols>
  <sheetData>
    <row r="1" spans="1:12" s="46" customFormat="1" ht="21" customHeight="1">
      <c r="A1" s="341" t="s">
        <v>11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</row>
    <row r="3" spans="1:12" ht="15">
      <c r="A3" s="339" t="s">
        <v>100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</row>
    <row r="4" spans="1:12" ht="15">
      <c r="A4" s="45"/>
      <c r="B4" s="45"/>
      <c r="C4" s="45"/>
      <c r="D4" s="45"/>
      <c r="E4" s="45"/>
      <c r="F4" s="45"/>
      <c r="G4" s="45"/>
      <c r="H4" s="45"/>
      <c r="I4" s="45"/>
      <c r="J4" s="48"/>
      <c r="K4" s="45"/>
      <c r="L4" s="45"/>
    </row>
    <row r="7" spans="1:12" s="11" customFormat="1" ht="18" customHeight="1">
      <c r="A7" s="9" t="s">
        <v>0</v>
      </c>
      <c r="B7" s="30" t="s">
        <v>6</v>
      </c>
      <c r="C7" s="30" t="s">
        <v>7</v>
      </c>
      <c r="D7" s="9" t="s">
        <v>5</v>
      </c>
      <c r="E7" s="9" t="s">
        <v>1</v>
      </c>
      <c r="F7" s="30" t="s">
        <v>4</v>
      </c>
      <c r="G7" s="9" t="s">
        <v>8</v>
      </c>
      <c r="H7" s="9" t="s">
        <v>9</v>
      </c>
      <c r="I7" s="343" t="s">
        <v>4</v>
      </c>
      <c r="J7" s="343"/>
      <c r="K7" s="9" t="s">
        <v>2</v>
      </c>
      <c r="L7" s="10" t="s">
        <v>3</v>
      </c>
    </row>
    <row r="8" spans="1:12" ht="18" customHeight="1">
      <c r="A8" s="39" t="s">
        <v>89</v>
      </c>
      <c r="B8" s="32">
        <v>21434</v>
      </c>
      <c r="C8" s="32">
        <v>15751</v>
      </c>
      <c r="D8" s="40">
        <f>C8/B8</f>
        <v>0.7348605020061585</v>
      </c>
      <c r="E8" s="33" t="s">
        <v>87</v>
      </c>
      <c r="F8" s="34">
        <v>7054</v>
      </c>
      <c r="G8" s="35">
        <f>F8/F24</f>
        <v>0.46619522833917126</v>
      </c>
      <c r="H8" s="192" t="s">
        <v>68</v>
      </c>
      <c r="I8" s="34">
        <v>3666</v>
      </c>
      <c r="J8" s="49">
        <f>I8/$I$24</f>
        <v>0.26770848546808823</v>
      </c>
      <c r="K8" s="336" t="s">
        <v>155</v>
      </c>
      <c r="L8" s="189"/>
    </row>
    <row r="9" spans="1:12" ht="18" customHeight="1">
      <c r="A9" s="41"/>
      <c r="B9" s="31"/>
      <c r="C9" s="31"/>
      <c r="D9" s="42"/>
      <c r="E9" s="1"/>
      <c r="F9" s="2"/>
      <c r="G9" s="3"/>
      <c r="H9" s="192" t="s">
        <v>88</v>
      </c>
      <c r="I9" s="12">
        <v>2059</v>
      </c>
      <c r="J9" s="50">
        <f aca="true" t="shared" si="0" ref="J9:J24">I9/$I$24</f>
        <v>0.1503578209434789</v>
      </c>
      <c r="K9" s="337"/>
      <c r="L9" s="13"/>
    </row>
    <row r="10" spans="1:12" ht="18" customHeight="1">
      <c r="A10" s="43"/>
      <c r="D10" s="44"/>
      <c r="E10" s="1"/>
      <c r="F10" s="2"/>
      <c r="G10" s="3"/>
      <c r="H10" s="193" t="s">
        <v>69</v>
      </c>
      <c r="I10" s="14">
        <v>535</v>
      </c>
      <c r="J10" s="51">
        <f t="shared" si="0"/>
        <v>0.03906820505330802</v>
      </c>
      <c r="K10" s="337"/>
      <c r="L10" s="15"/>
    </row>
    <row r="11" spans="1:12" ht="18" customHeight="1">
      <c r="A11" s="43"/>
      <c r="D11" s="44"/>
      <c r="E11" s="194"/>
      <c r="F11" s="195"/>
      <c r="G11" s="196"/>
      <c r="H11" s="4"/>
      <c r="I11" s="52">
        <f>SUM(I8:I10)</f>
        <v>6260</v>
      </c>
      <c r="J11" s="203">
        <f t="shared" si="0"/>
        <v>0.4571345114648751</v>
      </c>
      <c r="K11" s="337"/>
      <c r="L11" s="15"/>
    </row>
    <row r="12" spans="1:12" ht="18" customHeight="1">
      <c r="A12" s="43"/>
      <c r="D12" s="44"/>
      <c r="E12" s="1" t="s">
        <v>90</v>
      </c>
      <c r="F12" s="2">
        <v>5803</v>
      </c>
      <c r="G12" s="3">
        <f>F12/F24</f>
        <v>0.3835172824003701</v>
      </c>
      <c r="H12" s="192" t="s">
        <v>91</v>
      </c>
      <c r="I12" s="12">
        <v>645</v>
      </c>
      <c r="J12" s="49">
        <f t="shared" si="0"/>
        <v>0.047100920110997514</v>
      </c>
      <c r="K12" s="337"/>
      <c r="L12" s="13"/>
    </row>
    <row r="13" spans="1:12" ht="18" customHeight="1">
      <c r="A13" s="43"/>
      <c r="D13" s="44"/>
      <c r="E13" s="1"/>
      <c r="F13" s="2"/>
      <c r="G13" s="3"/>
      <c r="H13" s="192" t="s">
        <v>75</v>
      </c>
      <c r="I13" s="12">
        <v>2976</v>
      </c>
      <c r="J13" s="50">
        <f t="shared" si="0"/>
        <v>0.21732145465167227</v>
      </c>
      <c r="K13" s="337"/>
      <c r="L13" s="13"/>
    </row>
    <row r="14" spans="1:12" ht="18" customHeight="1">
      <c r="A14" s="43"/>
      <c r="D14" s="44"/>
      <c r="E14" s="1"/>
      <c r="F14" s="2"/>
      <c r="G14" s="3"/>
      <c r="H14" s="192" t="s">
        <v>92</v>
      </c>
      <c r="I14" s="12">
        <v>265</v>
      </c>
      <c r="J14" s="50">
        <f t="shared" si="0"/>
        <v>0.01935154082079743</v>
      </c>
      <c r="K14" s="337"/>
      <c r="L14" s="13"/>
    </row>
    <row r="15" spans="1:12" ht="18" customHeight="1">
      <c r="A15" s="43"/>
      <c r="D15" s="44"/>
      <c r="E15" s="1"/>
      <c r="F15" s="2"/>
      <c r="G15" s="3"/>
      <c r="H15" s="192" t="s">
        <v>93</v>
      </c>
      <c r="I15" s="190">
        <v>509</v>
      </c>
      <c r="J15" s="50">
        <f t="shared" si="0"/>
        <v>0.03716956331239959</v>
      </c>
      <c r="K15" s="337"/>
      <c r="L15" s="47"/>
    </row>
    <row r="16" spans="1:12" ht="18" customHeight="1">
      <c r="A16" s="43"/>
      <c r="D16" s="44"/>
      <c r="E16" s="36"/>
      <c r="F16" s="37"/>
      <c r="G16" s="38"/>
      <c r="H16" s="192" t="s">
        <v>71</v>
      </c>
      <c r="I16" s="191">
        <v>830</v>
      </c>
      <c r="J16" s="50">
        <f t="shared" si="0"/>
        <v>0.0606104863443844</v>
      </c>
      <c r="K16" s="337"/>
      <c r="L16" s="13"/>
    </row>
    <row r="17" spans="1:12" ht="18" customHeight="1">
      <c r="A17" s="43"/>
      <c r="D17" s="44"/>
      <c r="E17" s="1"/>
      <c r="F17" s="2"/>
      <c r="G17" s="3"/>
      <c r="H17" s="193" t="s">
        <v>94</v>
      </c>
      <c r="I17" s="14">
        <v>247</v>
      </c>
      <c r="J17" s="51">
        <f t="shared" si="0"/>
        <v>0.018037096538630056</v>
      </c>
      <c r="K17" s="337"/>
      <c r="L17" s="15"/>
    </row>
    <row r="18" spans="1:12" ht="18" customHeight="1">
      <c r="A18" s="43"/>
      <c r="D18" s="44"/>
      <c r="E18" s="194"/>
      <c r="F18" s="195"/>
      <c r="G18" s="196"/>
      <c r="H18" s="176"/>
      <c r="I18" s="177">
        <f>SUM(I12:I17)</f>
        <v>5472</v>
      </c>
      <c r="J18" s="203">
        <f t="shared" si="0"/>
        <v>0.39959106177888126</v>
      </c>
      <c r="K18" s="337"/>
      <c r="L18" s="178"/>
    </row>
    <row r="19" spans="1:12" ht="18" customHeight="1">
      <c r="A19" s="43"/>
      <c r="D19" s="44"/>
      <c r="E19" s="1" t="s">
        <v>95</v>
      </c>
      <c r="F19" s="2">
        <v>1156</v>
      </c>
      <c r="G19" s="3">
        <f>F19/F24</f>
        <v>0.07639944484832463</v>
      </c>
      <c r="H19" s="197" t="s">
        <v>96</v>
      </c>
      <c r="I19" s="198">
        <v>273</v>
      </c>
      <c r="J19" s="49">
        <f t="shared" si="0"/>
        <v>0.019935738279538484</v>
      </c>
      <c r="K19" s="337"/>
      <c r="L19" s="189"/>
    </row>
    <row r="20" spans="1:12" ht="18" customHeight="1">
      <c r="A20" s="43"/>
      <c r="D20" s="44"/>
      <c r="E20" s="1"/>
      <c r="F20" s="2"/>
      <c r="G20" s="3"/>
      <c r="H20" s="193" t="s">
        <v>77</v>
      </c>
      <c r="I20" s="14">
        <v>731</v>
      </c>
      <c r="J20" s="51">
        <f t="shared" si="0"/>
        <v>0.053381042792463855</v>
      </c>
      <c r="K20" s="337"/>
      <c r="L20" s="18"/>
    </row>
    <row r="21" spans="1:12" ht="18" customHeight="1">
      <c r="A21" s="43"/>
      <c r="D21" s="44"/>
      <c r="E21" s="194"/>
      <c r="F21" s="195"/>
      <c r="G21" s="196"/>
      <c r="H21" s="4"/>
      <c r="I21" s="52">
        <f>SUM(I19:I20)</f>
        <v>1004</v>
      </c>
      <c r="J21" s="203">
        <f t="shared" si="0"/>
        <v>0.07331678107200233</v>
      </c>
      <c r="K21" s="337"/>
      <c r="L21" s="15"/>
    </row>
    <row r="22" spans="1:12" ht="18" customHeight="1">
      <c r="A22" s="43"/>
      <c r="D22" s="44"/>
      <c r="E22" s="199" t="s">
        <v>97</v>
      </c>
      <c r="F22" s="200">
        <v>1002</v>
      </c>
      <c r="G22" s="201">
        <f>F22/F24</f>
        <v>0.06622166413323641</v>
      </c>
      <c r="H22" s="202" t="s">
        <v>84</v>
      </c>
      <c r="I22" s="177">
        <v>872</v>
      </c>
      <c r="J22" s="203">
        <f t="shared" si="0"/>
        <v>0.06367752300277493</v>
      </c>
      <c r="K22" s="337"/>
      <c r="L22" s="178"/>
    </row>
    <row r="23" spans="1:12" ht="18" customHeight="1">
      <c r="A23" s="43"/>
      <c r="D23" s="44"/>
      <c r="E23" s="202" t="s">
        <v>98</v>
      </c>
      <c r="F23" s="200">
        <v>116</v>
      </c>
      <c r="G23" s="201">
        <f>F23/F24</f>
        <v>0.007666380278897628</v>
      </c>
      <c r="H23" s="202" t="s">
        <v>99</v>
      </c>
      <c r="I23" s="177">
        <v>86</v>
      </c>
      <c r="J23" s="217">
        <f t="shared" si="0"/>
        <v>0.006280122681466336</v>
      </c>
      <c r="K23" s="337"/>
      <c r="L23" s="178"/>
    </row>
    <row r="24" spans="1:12" ht="18" customHeight="1">
      <c r="A24" s="205"/>
      <c r="B24" s="206"/>
      <c r="C24" s="206"/>
      <c r="D24" s="207"/>
      <c r="E24" s="218" t="s">
        <v>36</v>
      </c>
      <c r="F24" s="219">
        <f>F8+F12+F19+F22+F23</f>
        <v>15131</v>
      </c>
      <c r="G24" s="201">
        <f>G8+G12+G19+G22+G23</f>
        <v>1</v>
      </c>
      <c r="H24" s="220" t="s">
        <v>101</v>
      </c>
      <c r="I24" s="177">
        <f>I11+I18+I21+I22+I23</f>
        <v>13694</v>
      </c>
      <c r="J24" s="217">
        <f t="shared" si="0"/>
        <v>1</v>
      </c>
      <c r="K24" s="338"/>
      <c r="L24" s="178"/>
    </row>
    <row r="25" spans="1:12" ht="18" customHeight="1">
      <c r="A25" s="19"/>
      <c r="B25" s="32"/>
      <c r="C25" s="32"/>
      <c r="D25" s="19"/>
      <c r="E25" s="324"/>
      <c r="F25" s="325"/>
      <c r="G25" s="326"/>
      <c r="H25" s="327"/>
      <c r="I25" s="328"/>
      <c r="J25" s="252"/>
      <c r="K25" s="175"/>
      <c r="L25" s="329"/>
    </row>
    <row r="26" spans="5:12" ht="18" customHeight="1">
      <c r="E26" s="209"/>
      <c r="F26" s="210"/>
      <c r="G26" s="211"/>
      <c r="H26" s="212"/>
      <c r="I26" s="213"/>
      <c r="J26" s="214"/>
      <c r="K26" s="185"/>
      <c r="L26" s="28"/>
    </row>
    <row r="27" spans="5:11" ht="18" customHeight="1">
      <c r="E27" s="180"/>
      <c r="F27" s="215"/>
      <c r="G27" s="211"/>
      <c r="H27" s="183"/>
      <c r="I27" s="213"/>
      <c r="J27" s="216"/>
      <c r="K27" s="185"/>
    </row>
    <row r="28" spans="1:12" ht="18" customHeight="1">
      <c r="A28" s="29"/>
      <c r="B28" s="204" t="s">
        <v>155</v>
      </c>
      <c r="C28" s="31"/>
      <c r="D28" s="29"/>
      <c r="H28" s="25"/>
      <c r="I28" s="26"/>
      <c r="J28" s="27"/>
      <c r="L28" s="28"/>
    </row>
    <row r="29" spans="1:12" ht="18" customHeight="1">
      <c r="A29" s="29"/>
      <c r="B29" s="31"/>
      <c r="C29" s="31"/>
      <c r="D29" s="29"/>
      <c r="H29" s="25"/>
      <c r="I29" s="26"/>
      <c r="J29" s="27"/>
      <c r="L29" s="28"/>
    </row>
    <row r="30" spans="1:12" ht="18" customHeight="1">
      <c r="A30" s="53"/>
      <c r="B30" s="31"/>
      <c r="C30" s="31"/>
      <c r="D30" s="29"/>
      <c r="H30" s="25"/>
      <c r="I30" s="26"/>
      <c r="J30" s="27"/>
      <c r="L30" s="28"/>
    </row>
    <row r="31" spans="1:12" ht="18" customHeight="1">
      <c r="A31" s="29"/>
      <c r="B31" s="31"/>
      <c r="C31" s="31"/>
      <c r="D31" s="29"/>
      <c r="H31" s="25"/>
      <c r="I31" s="26"/>
      <c r="J31" s="27"/>
      <c r="L31" s="28"/>
    </row>
    <row r="32" ht="12.75">
      <c r="K32" s="8"/>
    </row>
    <row r="33" ht="12.75">
      <c r="K33" s="8"/>
    </row>
    <row r="34" ht="12.75">
      <c r="K34" s="8"/>
    </row>
    <row r="35" ht="12.75">
      <c r="K35" s="8"/>
    </row>
    <row r="36" ht="12.75">
      <c r="K36" s="8"/>
    </row>
    <row r="37" ht="12.75">
      <c r="K37" s="8"/>
    </row>
    <row r="38" ht="12.75">
      <c r="K38" s="8"/>
    </row>
    <row r="39" ht="12.75">
      <c r="K39" s="8"/>
    </row>
    <row r="40" ht="12.75">
      <c r="K40" s="8"/>
    </row>
    <row r="41" ht="12.75">
      <c r="K41" s="8"/>
    </row>
    <row r="42" ht="12.75">
      <c r="K42" s="8"/>
    </row>
    <row r="43" ht="12.75">
      <c r="K43" s="8"/>
    </row>
    <row r="44" ht="12.75">
      <c r="K44" s="8"/>
    </row>
    <row r="45" ht="12.75">
      <c r="K45" s="8"/>
    </row>
    <row r="46" ht="12.75">
      <c r="K46" s="8"/>
    </row>
    <row r="47" ht="12.75">
      <c r="K47" s="8"/>
    </row>
    <row r="48" ht="12.75">
      <c r="K48" s="8"/>
    </row>
    <row r="49" ht="12.75">
      <c r="K49" s="8"/>
    </row>
    <row r="50" ht="12.75">
      <c r="K50" s="8"/>
    </row>
    <row r="51" ht="12.75">
      <c r="K51" s="8"/>
    </row>
    <row r="52" ht="12.75">
      <c r="K52" s="8"/>
    </row>
    <row r="53" ht="12.75">
      <c r="K53" s="8"/>
    </row>
    <row r="54" ht="12.75">
      <c r="K54" s="8"/>
    </row>
    <row r="55" ht="12.75">
      <c r="K55" s="8"/>
    </row>
    <row r="56" ht="12.75">
      <c r="K56" s="8"/>
    </row>
    <row r="57" ht="12.75">
      <c r="K57" s="8"/>
    </row>
    <row r="58" ht="12.75">
      <c r="K58" s="8"/>
    </row>
    <row r="59" ht="12.75">
      <c r="K59" s="8"/>
    </row>
    <row r="60" ht="12.75">
      <c r="K60" s="8"/>
    </row>
    <row r="61" ht="12.75">
      <c r="K61" s="8"/>
    </row>
    <row r="62" ht="12.75">
      <c r="K62" s="8"/>
    </row>
    <row r="63" ht="12.75">
      <c r="K63" s="8"/>
    </row>
    <row r="64" ht="12.75">
      <c r="K64" s="8"/>
    </row>
    <row r="65" ht="12.75">
      <c r="K65" s="8"/>
    </row>
    <row r="66" ht="12.75">
      <c r="K66" s="8"/>
    </row>
    <row r="67" ht="12.75">
      <c r="K67" s="8"/>
    </row>
    <row r="68" ht="11.25" customHeight="1">
      <c r="K68" s="8"/>
    </row>
    <row r="69" ht="12.75">
      <c r="K69" s="8"/>
    </row>
    <row r="70" ht="12.75">
      <c r="K70" s="8"/>
    </row>
    <row r="71" ht="12.75">
      <c r="K71" s="8"/>
    </row>
    <row r="72" ht="12.75">
      <c r="K72" s="8"/>
    </row>
    <row r="73" ht="15" customHeight="1">
      <c r="K73" s="8"/>
    </row>
    <row r="74" ht="12.75">
      <c r="K74" s="8"/>
    </row>
    <row r="75" ht="12.75">
      <c r="K75" s="8"/>
    </row>
    <row r="76" ht="12.75">
      <c r="K76" s="8"/>
    </row>
    <row r="77" ht="12.75" customHeight="1">
      <c r="K77" s="8"/>
    </row>
    <row r="78" ht="12" customHeight="1">
      <c r="K78" s="8"/>
    </row>
    <row r="79" ht="12.75">
      <c r="K79" s="8"/>
    </row>
    <row r="80" ht="12.75">
      <c r="K80" s="8"/>
    </row>
    <row r="81" ht="12.75">
      <c r="K81" s="8"/>
    </row>
    <row r="82" ht="12.75">
      <c r="K82" s="8"/>
    </row>
    <row r="83" ht="12.75">
      <c r="K83" s="8"/>
    </row>
    <row r="84" ht="12.75">
      <c r="K84" s="8"/>
    </row>
    <row r="85" ht="12.75">
      <c r="K85" s="8"/>
    </row>
    <row r="86" ht="12.75">
      <c r="K86" s="8"/>
    </row>
    <row r="87" ht="12.75">
      <c r="K87" s="8"/>
    </row>
    <row r="88" ht="12.75">
      <c r="K88" s="8"/>
    </row>
    <row r="89" ht="12.75">
      <c r="K89" s="8"/>
    </row>
    <row r="90" ht="12.75">
      <c r="K90" s="8"/>
    </row>
    <row r="91" ht="12.75">
      <c r="K91" s="8"/>
    </row>
    <row r="92" ht="12.75">
      <c r="K92" s="8"/>
    </row>
    <row r="93" ht="12.75">
      <c r="K93" s="8"/>
    </row>
    <row r="94" ht="12.75">
      <c r="K94" s="8"/>
    </row>
    <row r="95" ht="12.75">
      <c r="K95" s="8"/>
    </row>
    <row r="96" ht="12.75">
      <c r="K96" s="8"/>
    </row>
    <row r="97" ht="12.75">
      <c r="K97" s="8"/>
    </row>
    <row r="98" ht="12.75">
      <c r="K98" s="8"/>
    </row>
    <row r="99" ht="12.75">
      <c r="K99" s="8"/>
    </row>
    <row r="100" ht="12.75">
      <c r="K100" s="8"/>
    </row>
    <row r="101" ht="12.75">
      <c r="K101" s="8"/>
    </row>
    <row r="102" ht="12.75">
      <c r="K102" s="8"/>
    </row>
    <row r="103" ht="12.75">
      <c r="K103" s="8"/>
    </row>
    <row r="104" ht="12.75">
      <c r="K104" s="8"/>
    </row>
    <row r="105" ht="12.75">
      <c r="K105" s="8"/>
    </row>
    <row r="106" ht="12.75">
      <c r="K106" s="8"/>
    </row>
    <row r="107" ht="12.75">
      <c r="K107" s="8"/>
    </row>
    <row r="108" ht="12.75">
      <c r="K108" s="8"/>
    </row>
    <row r="109" ht="12.75">
      <c r="K109" s="8"/>
    </row>
    <row r="110" ht="12.75">
      <c r="K110" s="8"/>
    </row>
    <row r="111" ht="12.75">
      <c r="K111" s="8"/>
    </row>
    <row r="112" ht="12.75">
      <c r="K112" s="8"/>
    </row>
    <row r="113" ht="12.75">
      <c r="K113" s="8"/>
    </row>
    <row r="114" ht="12.75">
      <c r="K114" s="8"/>
    </row>
    <row r="115" ht="12.75">
      <c r="K115" s="8"/>
    </row>
    <row r="116" ht="12.75">
      <c r="K116" s="8"/>
    </row>
    <row r="117" ht="12.75">
      <c r="K117" s="8"/>
    </row>
    <row r="118" ht="12.75">
      <c r="K118" s="8"/>
    </row>
    <row r="119" ht="12.75">
      <c r="K119" s="8"/>
    </row>
    <row r="120" ht="12.75">
      <c r="K120" s="8"/>
    </row>
    <row r="121" ht="12.75">
      <c r="K121" s="8"/>
    </row>
    <row r="122" ht="12.75">
      <c r="K122" s="8"/>
    </row>
    <row r="123" ht="12.75">
      <c r="K123" s="8"/>
    </row>
    <row r="124" ht="12.75">
      <c r="K124" s="8"/>
    </row>
    <row r="125" ht="12.75">
      <c r="K125" s="8"/>
    </row>
    <row r="126" ht="12.75">
      <c r="K126" s="8"/>
    </row>
    <row r="127" ht="12.75">
      <c r="K127" s="8"/>
    </row>
    <row r="128" ht="12.75">
      <c r="K128" s="8"/>
    </row>
    <row r="129" ht="12.75">
      <c r="K129" s="8"/>
    </row>
    <row r="130" ht="12.75">
      <c r="K130" s="8"/>
    </row>
    <row r="131" ht="12.75">
      <c r="K131" s="8"/>
    </row>
    <row r="132" ht="12.75">
      <c r="K132" s="8"/>
    </row>
    <row r="133" ht="12.75">
      <c r="K133" s="8"/>
    </row>
    <row r="134" ht="12.75">
      <c r="K134" s="8"/>
    </row>
    <row r="135" ht="12.75">
      <c r="K135" s="8"/>
    </row>
    <row r="136" ht="12.75">
      <c r="K136" s="8"/>
    </row>
    <row r="137" ht="12.75">
      <c r="K137" s="8"/>
    </row>
    <row r="138" ht="12.75">
      <c r="K138" s="8"/>
    </row>
    <row r="139" ht="12.75">
      <c r="K139" s="8"/>
    </row>
    <row r="140" ht="12.75">
      <c r="K140" s="8"/>
    </row>
    <row r="141" ht="12.75">
      <c r="K141" s="8"/>
    </row>
    <row r="142" ht="12.75">
      <c r="K142" s="8"/>
    </row>
    <row r="143" ht="12.75">
      <c r="K143" s="8"/>
    </row>
    <row r="144" ht="12.75">
      <c r="K144" s="8"/>
    </row>
    <row r="145" ht="12.75">
      <c r="K145" s="8"/>
    </row>
    <row r="146" ht="12.75">
      <c r="K146" s="8"/>
    </row>
    <row r="147" ht="12.75">
      <c r="K147" s="8"/>
    </row>
    <row r="148" ht="12.75">
      <c r="K148" s="8"/>
    </row>
    <row r="149" ht="12.75">
      <c r="K149" s="8"/>
    </row>
    <row r="150" ht="12.75">
      <c r="K150" s="8"/>
    </row>
    <row r="151" ht="12.75">
      <c r="K151" s="8"/>
    </row>
    <row r="152" ht="12.75">
      <c r="K152" s="8"/>
    </row>
    <row r="153" ht="12.75">
      <c r="K153" s="8"/>
    </row>
    <row r="154" ht="12.75">
      <c r="K154" s="8"/>
    </row>
    <row r="155" ht="12.75">
      <c r="K155" s="8"/>
    </row>
    <row r="156" ht="12.75">
      <c r="K156" s="8"/>
    </row>
    <row r="157" ht="12.75">
      <c r="K157" s="8"/>
    </row>
    <row r="158" ht="12.75">
      <c r="K158" s="8"/>
    </row>
    <row r="159" ht="12.75">
      <c r="K159" s="8"/>
    </row>
    <row r="160" ht="12.75">
      <c r="K160" s="8"/>
    </row>
    <row r="161" ht="12.75">
      <c r="K161" s="8"/>
    </row>
    <row r="162" ht="12.75">
      <c r="K162" s="8"/>
    </row>
    <row r="163" ht="12.75">
      <c r="K163" s="8"/>
    </row>
    <row r="164" ht="12.75">
      <c r="K164" s="8"/>
    </row>
    <row r="165" ht="12.75">
      <c r="K165" s="8"/>
    </row>
    <row r="166" ht="12.75">
      <c r="K166" s="8"/>
    </row>
    <row r="167" ht="12.75">
      <c r="K167" s="8"/>
    </row>
    <row r="168" ht="12.75">
      <c r="K168" s="8"/>
    </row>
    <row r="169" ht="12.75">
      <c r="K169" s="8"/>
    </row>
    <row r="170" ht="12.75">
      <c r="K170" s="8"/>
    </row>
    <row r="171" ht="12.75">
      <c r="K171" s="8"/>
    </row>
    <row r="172" ht="12.75">
      <c r="K172" s="8"/>
    </row>
    <row r="173" ht="12.75">
      <c r="K173" s="8"/>
    </row>
    <row r="174" ht="12.75">
      <c r="K174" s="8"/>
    </row>
    <row r="175" ht="12.75">
      <c r="K175" s="8"/>
    </row>
    <row r="176" ht="12.75">
      <c r="K176" s="8"/>
    </row>
    <row r="177" ht="12.75">
      <c r="K177" s="8"/>
    </row>
    <row r="178" ht="12.75">
      <c r="K178" s="8"/>
    </row>
    <row r="179" ht="12.75">
      <c r="K179" s="8"/>
    </row>
    <row r="180" ht="12.75">
      <c r="K180" s="8"/>
    </row>
    <row r="181" ht="12.75">
      <c r="K181" s="8"/>
    </row>
    <row r="182" ht="12.75">
      <c r="K182" s="8"/>
    </row>
    <row r="183" ht="12.75">
      <c r="K183" s="8"/>
    </row>
    <row r="184" ht="12.75">
      <c r="K184" s="8"/>
    </row>
    <row r="185" ht="12.75">
      <c r="K185" s="8"/>
    </row>
    <row r="186" ht="12.75">
      <c r="K186" s="8"/>
    </row>
    <row r="187" ht="12.75">
      <c r="K187" s="8"/>
    </row>
    <row r="188" ht="12.75">
      <c r="K188" s="8"/>
    </row>
    <row r="189" ht="12.75">
      <c r="K189" s="8"/>
    </row>
    <row r="190" ht="12.75">
      <c r="K190" s="8"/>
    </row>
    <row r="191" ht="12.75">
      <c r="K191" s="8"/>
    </row>
    <row r="192" ht="12.75">
      <c r="K192" s="8"/>
    </row>
    <row r="193" ht="12.75">
      <c r="K193" s="8"/>
    </row>
    <row r="194" ht="12.75">
      <c r="K194" s="8"/>
    </row>
    <row r="195" ht="12.75">
      <c r="K195" s="8"/>
    </row>
    <row r="196" ht="12.75">
      <c r="K196" s="8"/>
    </row>
    <row r="197" ht="12.75">
      <c r="K197" s="8"/>
    </row>
    <row r="198" ht="12.75">
      <c r="K198" s="8"/>
    </row>
    <row r="199" ht="12.75">
      <c r="K199" s="8"/>
    </row>
    <row r="200" ht="12.75">
      <c r="K200" s="8"/>
    </row>
    <row r="201" ht="12.75">
      <c r="K201" s="8"/>
    </row>
    <row r="202" ht="12.75">
      <c r="K202" s="8"/>
    </row>
    <row r="203" ht="12.75">
      <c r="K203" s="8"/>
    </row>
    <row r="204" ht="12.75">
      <c r="K204" s="8"/>
    </row>
    <row r="205" ht="12.75">
      <c r="K205" s="8"/>
    </row>
    <row r="206" ht="12.75">
      <c r="K206" s="8"/>
    </row>
    <row r="207" ht="12.75">
      <c r="K207" s="8"/>
    </row>
    <row r="208" ht="12.75">
      <c r="K208" s="8"/>
    </row>
  </sheetData>
  <mergeCells count="4">
    <mergeCell ref="A1:L1"/>
    <mergeCell ref="A3:L3"/>
    <mergeCell ref="I7:J7"/>
    <mergeCell ref="K8:K24"/>
  </mergeCells>
  <printOptions horizontalCentered="1"/>
  <pageMargins left="0.5905511811023623" right="0.5905511811023623" top="0.7874015748031497" bottom="0.7874015748031497" header="0.31496062992125984" footer="0.5118110236220472"/>
  <pageSetup fitToHeight="1" fitToWidth="1" horizontalDpi="600" verticalDpi="600" orientation="landscape" paperSize="9" scale="79" r:id="rId1"/>
  <headerFooter alignWithMargins="0">
    <oddHeader>&amp;LElezioni comunali 15-16 maggio 2011. Comune di Chivasso 1° TURNO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1"/>
  <sheetViews>
    <sheetView zoomScale="75" zoomScaleNormal="75" workbookViewId="0" topLeftCell="A1">
      <selection activeCell="J22" sqref="J22"/>
    </sheetView>
  </sheetViews>
  <sheetFormatPr defaultColWidth="9.140625" defaultRowHeight="12.75"/>
  <cols>
    <col min="1" max="1" width="10.7109375" style="5" customWidth="1"/>
    <col min="2" max="2" width="11.8515625" style="7" bestFit="1" customWidth="1"/>
    <col min="3" max="3" width="11.00390625" style="7" bestFit="1" customWidth="1"/>
    <col min="4" max="4" width="10.7109375" style="5" customWidth="1"/>
    <col min="5" max="5" width="28.8515625" style="5" bestFit="1" customWidth="1"/>
    <col min="6" max="6" width="7.57421875" style="7" bestFit="1" customWidth="1"/>
    <col min="7" max="7" width="9.421875" style="5" bestFit="1" customWidth="1"/>
    <col min="8" max="8" width="41.8515625" style="5" bestFit="1" customWidth="1"/>
    <col min="9" max="9" width="10.140625" style="7" bestFit="1" customWidth="1"/>
    <col min="10" max="10" width="8.28125" style="6" bestFit="1" customWidth="1"/>
    <col min="11" max="11" width="9.7109375" style="16" bestFit="1" customWidth="1"/>
    <col min="12" max="12" width="8.00390625" style="17" bestFit="1" customWidth="1"/>
    <col min="13" max="16384" width="9.140625" style="5" customWidth="1"/>
  </cols>
  <sheetData>
    <row r="1" spans="1:12" s="46" customFormat="1" ht="21" customHeight="1">
      <c r="A1" s="341" t="s">
        <v>11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</row>
    <row r="3" spans="1:12" ht="15">
      <c r="A3" s="339" t="s">
        <v>102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</row>
    <row r="4" spans="1:12" ht="15">
      <c r="A4" s="45"/>
      <c r="B4" s="45"/>
      <c r="C4" s="45"/>
      <c r="D4" s="45"/>
      <c r="E4" s="45"/>
      <c r="F4" s="45"/>
      <c r="G4" s="45"/>
      <c r="H4" s="45"/>
      <c r="I4" s="45"/>
      <c r="J4" s="48"/>
      <c r="K4" s="45"/>
      <c r="L4" s="45"/>
    </row>
    <row r="6" ht="12.75">
      <c r="K6" s="234"/>
    </row>
    <row r="7" spans="1:12" s="11" customFormat="1" ht="22.5">
      <c r="A7" s="9" t="s">
        <v>0</v>
      </c>
      <c r="B7" s="30" t="s">
        <v>6</v>
      </c>
      <c r="C7" s="30" t="s">
        <v>7</v>
      </c>
      <c r="D7" s="9" t="s">
        <v>5</v>
      </c>
      <c r="E7" s="9" t="s">
        <v>1</v>
      </c>
      <c r="F7" s="30" t="s">
        <v>4</v>
      </c>
      <c r="G7" s="9" t="s">
        <v>8</v>
      </c>
      <c r="H7" s="9" t="s">
        <v>9</v>
      </c>
      <c r="I7" s="343" t="s">
        <v>4</v>
      </c>
      <c r="J7" s="343"/>
      <c r="K7" s="235" t="s">
        <v>2</v>
      </c>
      <c r="L7" s="10" t="s">
        <v>3</v>
      </c>
    </row>
    <row r="8" spans="1:12" ht="18" customHeight="1">
      <c r="A8" s="39" t="s">
        <v>103</v>
      </c>
      <c r="B8" s="32">
        <v>15638</v>
      </c>
      <c r="C8" s="32">
        <v>10885</v>
      </c>
      <c r="D8" s="40">
        <f>C8/B8</f>
        <v>0.6960608773500447</v>
      </c>
      <c r="E8" s="202" t="s">
        <v>104</v>
      </c>
      <c r="F8" s="221">
        <v>504</v>
      </c>
      <c r="G8" s="222">
        <f>F8/$F$22</f>
        <v>0.04823889739663093</v>
      </c>
      <c r="H8" s="202" t="s">
        <v>84</v>
      </c>
      <c r="I8" s="225">
        <v>451</v>
      </c>
      <c r="J8" s="230">
        <f>I8/I22</f>
        <v>0.048230135814351406</v>
      </c>
      <c r="K8" s="241"/>
      <c r="L8" s="178"/>
    </row>
    <row r="9" spans="1:12" ht="18" customHeight="1">
      <c r="A9" s="56"/>
      <c r="B9" s="31"/>
      <c r="C9" s="31"/>
      <c r="D9" s="42"/>
      <c r="E9" s="202" t="s">
        <v>105</v>
      </c>
      <c r="F9" s="200">
        <v>123</v>
      </c>
      <c r="G9" s="222">
        <f>F9/$F$22</f>
        <v>0.011772588055130168</v>
      </c>
      <c r="H9" s="202" t="s">
        <v>106</v>
      </c>
      <c r="I9" s="177">
        <v>103</v>
      </c>
      <c r="J9" s="230">
        <f>I9/I22</f>
        <v>0.011014864720350764</v>
      </c>
      <c r="K9" s="241"/>
      <c r="L9" s="178"/>
    </row>
    <row r="10" spans="1:12" ht="18" customHeight="1">
      <c r="A10" s="43"/>
      <c r="D10" s="44"/>
      <c r="E10" s="197" t="s">
        <v>107</v>
      </c>
      <c r="F10" s="256">
        <v>3397</v>
      </c>
      <c r="G10" s="35">
        <f>F10/$F$22</f>
        <v>0.32513399693721284</v>
      </c>
      <c r="H10" s="197" t="s">
        <v>69</v>
      </c>
      <c r="I10" s="198">
        <v>935</v>
      </c>
      <c r="J10" s="231">
        <f>I10/I22</f>
        <v>0.09998930595658219</v>
      </c>
      <c r="K10" s="187"/>
      <c r="L10" s="47">
        <v>1</v>
      </c>
    </row>
    <row r="11" spans="1:12" ht="18" customHeight="1">
      <c r="A11" s="43"/>
      <c r="D11" s="44"/>
      <c r="E11" s="1"/>
      <c r="F11" s="226"/>
      <c r="G11" s="38"/>
      <c r="H11" s="192" t="s">
        <v>68</v>
      </c>
      <c r="I11" s="12">
        <v>1138</v>
      </c>
      <c r="J11" s="231">
        <f>I11/I22</f>
        <v>0.12169821409474922</v>
      </c>
      <c r="K11" s="187"/>
      <c r="L11" s="47">
        <v>2</v>
      </c>
    </row>
    <row r="12" spans="1:12" ht="18" customHeight="1">
      <c r="A12" s="43"/>
      <c r="D12" s="44"/>
      <c r="E12" s="1"/>
      <c r="F12" s="226"/>
      <c r="G12" s="38"/>
      <c r="H12" s="193" t="s">
        <v>108</v>
      </c>
      <c r="I12" s="14">
        <v>823</v>
      </c>
      <c r="J12" s="231">
        <f>I12/$I$22</f>
        <v>0.08801197732862795</v>
      </c>
      <c r="K12" s="187"/>
      <c r="L12" s="47">
        <v>1</v>
      </c>
    </row>
    <row r="13" spans="1:12" ht="18" customHeight="1">
      <c r="A13" s="43"/>
      <c r="D13" s="44"/>
      <c r="E13" s="194"/>
      <c r="F13" s="224"/>
      <c r="G13" s="208"/>
      <c r="H13" s="39" t="s">
        <v>64</v>
      </c>
      <c r="I13" s="219">
        <f>(I10+I11+I12)</f>
        <v>2896</v>
      </c>
      <c r="J13" s="230">
        <f aca="true" t="shared" si="0" ref="J13:J22">I13/$I$22</f>
        <v>0.3096994973799594</v>
      </c>
      <c r="K13" s="241"/>
      <c r="L13" s="229">
        <v>4</v>
      </c>
    </row>
    <row r="14" spans="1:12" ht="18" customHeight="1">
      <c r="A14" s="43"/>
      <c r="D14" s="44"/>
      <c r="E14" s="202" t="s">
        <v>109</v>
      </c>
      <c r="F14" s="200">
        <v>303</v>
      </c>
      <c r="G14" s="222">
        <f>F14/$F$22</f>
        <v>0.029000765696784073</v>
      </c>
      <c r="H14" s="202" t="s">
        <v>110</v>
      </c>
      <c r="I14" s="177">
        <v>245</v>
      </c>
      <c r="J14" s="233">
        <f t="shared" si="0"/>
        <v>0.026200406373649877</v>
      </c>
      <c r="K14" s="188"/>
      <c r="L14" s="229"/>
    </row>
    <row r="15" spans="1:12" ht="18" customHeight="1">
      <c r="A15" s="43"/>
      <c r="D15" s="44"/>
      <c r="E15" s="197" t="s">
        <v>111</v>
      </c>
      <c r="F15" s="223">
        <v>5971</v>
      </c>
      <c r="G15" s="35">
        <f>F15/$F$22</f>
        <v>0.5714969372128637</v>
      </c>
      <c r="H15" s="197" t="s">
        <v>91</v>
      </c>
      <c r="I15" s="12">
        <v>368</v>
      </c>
      <c r="J15" s="232">
        <f t="shared" si="0"/>
        <v>0.039354079777563895</v>
      </c>
      <c r="K15" s="344" t="s">
        <v>2</v>
      </c>
      <c r="L15" s="47"/>
    </row>
    <row r="16" spans="1:12" ht="18" customHeight="1">
      <c r="A16" s="43"/>
      <c r="D16" s="44"/>
      <c r="E16" s="1"/>
      <c r="F16" s="2"/>
      <c r="G16" s="38"/>
      <c r="H16" s="192" t="s">
        <v>77</v>
      </c>
      <c r="I16" s="12">
        <v>878</v>
      </c>
      <c r="J16" s="231">
        <f t="shared" si="0"/>
        <v>0.09389370120842691</v>
      </c>
      <c r="K16" s="345"/>
      <c r="L16" s="47">
        <v>2</v>
      </c>
    </row>
    <row r="17" spans="1:12" ht="18" customHeight="1">
      <c r="A17" s="43"/>
      <c r="D17" s="44"/>
      <c r="E17" s="1"/>
      <c r="F17" s="2"/>
      <c r="G17" s="38"/>
      <c r="H17" s="192" t="s">
        <v>112</v>
      </c>
      <c r="I17" s="12">
        <v>1447</v>
      </c>
      <c r="J17" s="231">
        <f t="shared" si="0"/>
        <v>0.15474280825580153</v>
      </c>
      <c r="K17" s="345"/>
      <c r="L17" s="47">
        <v>3</v>
      </c>
    </row>
    <row r="18" spans="1:12" ht="18" customHeight="1">
      <c r="A18" s="43"/>
      <c r="D18" s="44"/>
      <c r="E18" s="36"/>
      <c r="F18" s="37"/>
      <c r="G18" s="38"/>
      <c r="H18" s="192" t="s">
        <v>71</v>
      </c>
      <c r="I18" s="191">
        <v>261</v>
      </c>
      <c r="J18" s="231">
        <f t="shared" si="0"/>
        <v>0.02791145332050048</v>
      </c>
      <c r="K18" s="345"/>
      <c r="L18" s="13"/>
    </row>
    <row r="19" spans="1:12" ht="18" customHeight="1">
      <c r="A19" s="43"/>
      <c r="D19" s="44"/>
      <c r="E19" s="1"/>
      <c r="F19" s="2"/>
      <c r="G19" s="38"/>
      <c r="H19" s="193" t="s">
        <v>75</v>
      </c>
      <c r="I19" s="14">
        <v>2561</v>
      </c>
      <c r="J19" s="231">
        <f t="shared" si="0"/>
        <v>0.2738744519302748</v>
      </c>
      <c r="K19" s="346"/>
      <c r="L19" s="47">
        <v>6</v>
      </c>
    </row>
    <row r="20" spans="1:12" ht="18" customHeight="1">
      <c r="A20" s="43"/>
      <c r="D20" s="44"/>
      <c r="E20" s="205"/>
      <c r="F20" s="195"/>
      <c r="G20" s="208"/>
      <c r="H20" s="257" t="s">
        <v>64</v>
      </c>
      <c r="I20" s="52">
        <f>(I15+I16+I17+I18+I19)</f>
        <v>5515</v>
      </c>
      <c r="J20" s="230">
        <f t="shared" si="0"/>
        <v>0.5897764944925676</v>
      </c>
      <c r="K20" s="242"/>
      <c r="L20" s="229">
        <v>11</v>
      </c>
    </row>
    <row r="21" spans="1:12" ht="18" customHeight="1">
      <c r="A21" s="43"/>
      <c r="D21" s="44"/>
      <c r="E21" s="202" t="s">
        <v>113</v>
      </c>
      <c r="F21" s="200">
        <v>150</v>
      </c>
      <c r="G21" s="208">
        <f>F21/$F$22</f>
        <v>0.014356814701378255</v>
      </c>
      <c r="H21" s="202" t="s">
        <v>114</v>
      </c>
      <c r="I21" s="177">
        <v>141</v>
      </c>
      <c r="J21" s="233">
        <f t="shared" si="0"/>
        <v>0.01507860121912095</v>
      </c>
      <c r="K21" s="242"/>
      <c r="L21" s="178"/>
    </row>
    <row r="22" spans="1:12" ht="18" customHeight="1">
      <c r="A22" s="205"/>
      <c r="B22" s="206"/>
      <c r="C22" s="206"/>
      <c r="D22" s="207"/>
      <c r="E22" s="227" t="s">
        <v>36</v>
      </c>
      <c r="F22" s="228">
        <f>(F8+F9+F10+F14+F15+F21)</f>
        <v>10448</v>
      </c>
      <c r="G22" s="222">
        <f>F22/$F$22</f>
        <v>1</v>
      </c>
      <c r="H22" s="227" t="s">
        <v>115</v>
      </c>
      <c r="I22" s="52">
        <f>(I8+I9+I13+I14+I20+I21)</f>
        <v>9351</v>
      </c>
      <c r="J22" s="233">
        <f t="shared" si="0"/>
        <v>1</v>
      </c>
      <c r="K22" s="188"/>
      <c r="L22" s="229">
        <v>15</v>
      </c>
    </row>
    <row r="23" spans="1:12" ht="18" customHeight="1">
      <c r="A23" s="19"/>
      <c r="B23" s="32"/>
      <c r="C23" s="32"/>
      <c r="D23" s="19"/>
      <c r="E23" s="19"/>
      <c r="F23" s="32"/>
      <c r="G23" s="249"/>
      <c r="H23" s="250"/>
      <c r="I23" s="251"/>
      <c r="J23" s="252"/>
      <c r="K23" s="253"/>
      <c r="L23" s="252"/>
    </row>
    <row r="24" spans="7:11" ht="18" customHeight="1">
      <c r="G24" s="6"/>
      <c r="H24" s="243"/>
      <c r="I24" s="254"/>
      <c r="K24" s="245"/>
    </row>
    <row r="25" spans="7:11" ht="18" customHeight="1">
      <c r="G25" s="6"/>
      <c r="H25" s="243"/>
      <c r="I25" s="244"/>
      <c r="J25" s="214"/>
      <c r="K25" s="245"/>
    </row>
    <row r="26" spans="5:11" ht="18" customHeight="1">
      <c r="E26" s="209"/>
      <c r="F26" s="210"/>
      <c r="G26" s="211"/>
      <c r="H26" s="212"/>
      <c r="I26" s="246"/>
      <c r="J26" s="216"/>
      <c r="K26" s="245"/>
    </row>
    <row r="27" spans="5:11" ht="18" customHeight="1">
      <c r="E27" s="209"/>
      <c r="F27" s="210"/>
      <c r="G27" s="211"/>
      <c r="H27" s="212"/>
      <c r="I27" s="213"/>
      <c r="J27" s="214"/>
      <c r="K27" s="245"/>
    </row>
    <row r="28" spans="5:11" ht="18" customHeight="1">
      <c r="E28" s="209"/>
      <c r="F28" s="210"/>
      <c r="G28" s="211"/>
      <c r="H28" s="243"/>
      <c r="I28" s="246"/>
      <c r="J28" s="216"/>
      <c r="K28" s="245"/>
    </row>
    <row r="29" spans="5:11" ht="18" customHeight="1">
      <c r="E29" s="209"/>
      <c r="F29" s="210"/>
      <c r="G29" s="211"/>
      <c r="H29" s="212"/>
      <c r="I29" s="213"/>
      <c r="J29" s="214"/>
      <c r="K29" s="245"/>
    </row>
    <row r="30" spans="2:11" s="46" customFormat="1" ht="18" customHeight="1">
      <c r="B30" s="255"/>
      <c r="C30" s="255"/>
      <c r="E30" s="180"/>
      <c r="F30" s="247"/>
      <c r="G30" s="248"/>
      <c r="H30" s="183"/>
      <c r="I30" s="247"/>
      <c r="J30" s="248"/>
      <c r="K30" s="245"/>
    </row>
    <row r="31" spans="1:12" ht="18" customHeight="1">
      <c r="A31" s="29"/>
      <c r="B31" s="31"/>
      <c r="C31" s="31"/>
      <c r="D31" s="29"/>
      <c r="H31" s="25"/>
      <c r="I31" s="26"/>
      <c r="J31" s="27"/>
      <c r="L31" s="28"/>
    </row>
    <row r="32" spans="1:12" ht="18" customHeight="1">
      <c r="A32" s="29"/>
      <c r="B32" s="31"/>
      <c r="C32" s="31"/>
      <c r="D32" s="29"/>
      <c r="H32" s="25"/>
      <c r="I32" s="26"/>
      <c r="J32" s="27"/>
      <c r="L32" s="28"/>
    </row>
    <row r="33" spans="1:12" ht="18" customHeight="1">
      <c r="A33" s="53"/>
      <c r="B33" s="31"/>
      <c r="C33" s="31"/>
      <c r="D33" s="29"/>
      <c r="H33" s="25"/>
      <c r="I33" s="26"/>
      <c r="J33" s="27"/>
      <c r="L33" s="28"/>
    </row>
    <row r="34" spans="1:12" ht="18" customHeight="1">
      <c r="A34" s="53"/>
      <c r="B34" s="31"/>
      <c r="C34" s="31"/>
      <c r="D34" s="29"/>
      <c r="H34" s="25"/>
      <c r="I34" s="26"/>
      <c r="J34" s="27"/>
      <c r="L34" s="28"/>
    </row>
    <row r="35" ht="12.75">
      <c r="K35" s="8"/>
    </row>
    <row r="36" ht="12.75">
      <c r="K36" s="8"/>
    </row>
    <row r="37" ht="12.75">
      <c r="K37" s="8"/>
    </row>
    <row r="38" ht="12.75">
      <c r="K38" s="8"/>
    </row>
    <row r="39" ht="12.75">
      <c r="K39" s="8"/>
    </row>
    <row r="40" ht="12.75">
      <c r="K40" s="8"/>
    </row>
    <row r="41" ht="12.75">
      <c r="K41" s="8"/>
    </row>
    <row r="42" ht="12.75">
      <c r="K42" s="8"/>
    </row>
    <row r="43" ht="12.75">
      <c r="K43" s="8"/>
    </row>
    <row r="44" ht="12.75">
      <c r="K44" s="8"/>
    </row>
    <row r="45" ht="12.75">
      <c r="K45" s="8"/>
    </row>
    <row r="46" ht="12.75">
      <c r="K46" s="8"/>
    </row>
    <row r="47" ht="12.75">
      <c r="K47" s="8"/>
    </row>
    <row r="48" ht="12.75">
      <c r="K48" s="8"/>
    </row>
    <row r="49" ht="12.75">
      <c r="K49" s="8"/>
    </row>
    <row r="50" ht="12.75">
      <c r="K50" s="8"/>
    </row>
    <row r="51" ht="12.75">
      <c r="K51" s="8"/>
    </row>
    <row r="52" ht="12.75">
      <c r="K52" s="8"/>
    </row>
    <row r="53" ht="12.75">
      <c r="K53" s="8"/>
    </row>
    <row r="54" ht="12.75">
      <c r="K54" s="8"/>
    </row>
    <row r="55" ht="12.75">
      <c r="K55" s="8"/>
    </row>
    <row r="56" ht="12.75">
      <c r="K56" s="8"/>
    </row>
    <row r="57" ht="12.75">
      <c r="K57" s="8"/>
    </row>
    <row r="58" ht="12.75">
      <c r="K58" s="8"/>
    </row>
    <row r="59" ht="12.75">
      <c r="K59" s="8"/>
    </row>
    <row r="60" ht="12.75">
      <c r="K60" s="8"/>
    </row>
    <row r="61" ht="12.75">
      <c r="K61" s="8"/>
    </row>
    <row r="62" ht="12.75">
      <c r="K62" s="8"/>
    </row>
    <row r="63" ht="12.75">
      <c r="K63" s="8"/>
    </row>
    <row r="64" ht="12.75">
      <c r="K64" s="8"/>
    </row>
    <row r="65" ht="12.75">
      <c r="K65" s="8"/>
    </row>
    <row r="66" ht="12.75">
      <c r="K66" s="8"/>
    </row>
    <row r="67" ht="12.75">
      <c r="K67" s="8"/>
    </row>
    <row r="68" ht="12.75">
      <c r="K68" s="8"/>
    </row>
    <row r="69" ht="12.75">
      <c r="K69" s="8"/>
    </row>
    <row r="70" ht="12.75">
      <c r="K70" s="8"/>
    </row>
    <row r="71" ht="11.25" customHeight="1">
      <c r="K71" s="8"/>
    </row>
    <row r="72" ht="12.75">
      <c r="K72" s="8"/>
    </row>
    <row r="73" ht="12.75">
      <c r="K73" s="8"/>
    </row>
    <row r="74" ht="12.75">
      <c r="K74" s="8"/>
    </row>
    <row r="75" ht="12.75">
      <c r="K75" s="8"/>
    </row>
    <row r="76" ht="15" customHeight="1">
      <c r="K76" s="8"/>
    </row>
    <row r="77" ht="12.75">
      <c r="K77" s="8"/>
    </row>
    <row r="78" ht="12.75">
      <c r="K78" s="8"/>
    </row>
    <row r="79" ht="12.75">
      <c r="K79" s="8"/>
    </row>
    <row r="80" ht="12.75" customHeight="1">
      <c r="K80" s="8"/>
    </row>
    <row r="81" ht="12" customHeight="1">
      <c r="K81" s="8"/>
    </row>
    <row r="82" ht="12.75">
      <c r="K82" s="8"/>
    </row>
    <row r="83" ht="12.75">
      <c r="K83" s="8"/>
    </row>
    <row r="84" ht="12.75">
      <c r="K84" s="8"/>
    </row>
    <row r="85" ht="12.75">
      <c r="K85" s="8"/>
    </row>
    <row r="86" ht="12.75">
      <c r="K86" s="8"/>
    </row>
    <row r="87" ht="12.75">
      <c r="K87" s="8"/>
    </row>
    <row r="88" ht="12.75">
      <c r="K88" s="8"/>
    </row>
    <row r="89" ht="12.75">
      <c r="K89" s="8"/>
    </row>
    <row r="90" ht="12.75">
      <c r="K90" s="8"/>
    </row>
    <row r="91" ht="12.75">
      <c r="K91" s="8"/>
    </row>
    <row r="92" ht="12.75">
      <c r="K92" s="8"/>
    </row>
    <row r="93" ht="12.75">
      <c r="K93" s="8"/>
    </row>
    <row r="94" ht="12.75">
      <c r="K94" s="8"/>
    </row>
    <row r="95" ht="12.75">
      <c r="K95" s="8"/>
    </row>
    <row r="96" ht="12.75">
      <c r="K96" s="8"/>
    </row>
    <row r="97" ht="12.75">
      <c r="K97" s="8"/>
    </row>
    <row r="98" ht="12.75">
      <c r="K98" s="8"/>
    </row>
    <row r="99" ht="12.75">
      <c r="K99" s="8"/>
    </row>
    <row r="100" ht="12.75">
      <c r="K100" s="8"/>
    </row>
    <row r="101" ht="12.75">
      <c r="K101" s="8"/>
    </row>
    <row r="102" ht="12.75">
      <c r="K102" s="8"/>
    </row>
    <row r="103" ht="12.75">
      <c r="K103" s="8"/>
    </row>
    <row r="104" ht="12.75">
      <c r="K104" s="8"/>
    </row>
    <row r="105" ht="12.75">
      <c r="K105" s="8"/>
    </row>
    <row r="106" ht="12.75">
      <c r="K106" s="8"/>
    </row>
    <row r="107" ht="12.75">
      <c r="K107" s="8"/>
    </row>
    <row r="108" ht="12.75">
      <c r="K108" s="8"/>
    </row>
    <row r="109" ht="12.75">
      <c r="K109" s="8"/>
    </row>
    <row r="110" ht="12.75">
      <c r="K110" s="8"/>
    </row>
    <row r="111" ht="12.75">
      <c r="K111" s="8"/>
    </row>
    <row r="112" ht="12.75">
      <c r="K112" s="8"/>
    </row>
    <row r="113" ht="12.75">
      <c r="K113" s="8"/>
    </row>
    <row r="114" ht="12.75">
      <c r="K114" s="8"/>
    </row>
    <row r="115" ht="12.75">
      <c r="K115" s="8"/>
    </row>
    <row r="116" ht="12.75">
      <c r="K116" s="8"/>
    </row>
    <row r="117" ht="12.75">
      <c r="K117" s="8"/>
    </row>
    <row r="118" ht="12.75">
      <c r="K118" s="8"/>
    </row>
    <row r="119" ht="12.75">
      <c r="K119" s="8"/>
    </row>
    <row r="120" ht="12.75">
      <c r="K120" s="8"/>
    </row>
    <row r="121" ht="12.75">
      <c r="K121" s="8"/>
    </row>
    <row r="122" ht="12.75">
      <c r="K122" s="8"/>
    </row>
    <row r="123" ht="12.75">
      <c r="K123" s="8"/>
    </row>
    <row r="124" ht="12.75">
      <c r="K124" s="8"/>
    </row>
    <row r="125" ht="12.75">
      <c r="K125" s="8"/>
    </row>
    <row r="126" ht="12.75">
      <c r="K126" s="8"/>
    </row>
    <row r="127" ht="12.75">
      <c r="K127" s="8"/>
    </row>
    <row r="128" ht="12.75">
      <c r="K128" s="8"/>
    </row>
    <row r="129" ht="12.75">
      <c r="K129" s="8"/>
    </row>
    <row r="130" ht="12.75">
      <c r="K130" s="8"/>
    </row>
    <row r="131" ht="12.75">
      <c r="K131" s="8"/>
    </row>
    <row r="132" ht="12.75">
      <c r="K132" s="8"/>
    </row>
    <row r="133" ht="12.75">
      <c r="K133" s="8"/>
    </row>
    <row r="134" ht="12.75">
      <c r="K134" s="8"/>
    </row>
    <row r="135" ht="12.75">
      <c r="K135" s="8"/>
    </row>
    <row r="136" ht="12.75">
      <c r="K136" s="8"/>
    </row>
    <row r="137" ht="12.75">
      <c r="K137" s="8"/>
    </row>
    <row r="138" ht="12.75">
      <c r="K138" s="8"/>
    </row>
    <row r="139" ht="12.75">
      <c r="K139" s="8"/>
    </row>
    <row r="140" ht="12.75">
      <c r="K140" s="8"/>
    </row>
    <row r="141" ht="12.75">
      <c r="K141" s="8"/>
    </row>
    <row r="142" ht="12.75">
      <c r="K142" s="8"/>
    </row>
    <row r="143" ht="12.75">
      <c r="K143" s="8"/>
    </row>
    <row r="144" ht="12.75">
      <c r="K144" s="8"/>
    </row>
    <row r="145" ht="12.75">
      <c r="K145" s="8"/>
    </row>
    <row r="146" ht="12.75">
      <c r="K146" s="8"/>
    </row>
    <row r="147" ht="12.75">
      <c r="K147" s="8"/>
    </row>
    <row r="148" ht="12.75">
      <c r="K148" s="8"/>
    </row>
    <row r="149" ht="12.75">
      <c r="K149" s="8"/>
    </row>
    <row r="150" ht="12.75">
      <c r="K150" s="8"/>
    </row>
    <row r="151" ht="12.75">
      <c r="K151" s="8"/>
    </row>
    <row r="152" ht="12.75">
      <c r="K152" s="8"/>
    </row>
    <row r="153" ht="12.75">
      <c r="K153" s="8"/>
    </row>
    <row r="154" ht="12.75">
      <c r="K154" s="8"/>
    </row>
    <row r="155" ht="12.75">
      <c r="K155" s="8"/>
    </row>
    <row r="156" ht="12.75">
      <c r="K156" s="8"/>
    </row>
    <row r="157" ht="12.75">
      <c r="K157" s="8"/>
    </row>
    <row r="158" ht="12.75">
      <c r="K158" s="8"/>
    </row>
    <row r="159" ht="12.75">
      <c r="K159" s="8"/>
    </row>
    <row r="160" ht="12.75">
      <c r="K160" s="8"/>
    </row>
    <row r="161" ht="12.75">
      <c r="K161" s="8"/>
    </row>
    <row r="162" ht="12.75">
      <c r="K162" s="8"/>
    </row>
    <row r="163" ht="12.75">
      <c r="K163" s="8"/>
    </row>
    <row r="164" ht="12.75">
      <c r="K164" s="8"/>
    </row>
    <row r="165" ht="12.75">
      <c r="K165" s="8"/>
    </row>
    <row r="166" ht="12.75">
      <c r="K166" s="8"/>
    </row>
    <row r="167" ht="12.75">
      <c r="K167" s="8"/>
    </row>
    <row r="168" ht="12.75">
      <c r="K168" s="8"/>
    </row>
    <row r="169" ht="12.75">
      <c r="K169" s="8"/>
    </row>
    <row r="170" ht="12.75">
      <c r="K170" s="8"/>
    </row>
    <row r="171" ht="12.75">
      <c r="K171" s="8"/>
    </row>
    <row r="172" ht="12.75">
      <c r="K172" s="8"/>
    </row>
    <row r="173" ht="12.75">
      <c r="K173" s="8"/>
    </row>
    <row r="174" ht="12.75">
      <c r="K174" s="8"/>
    </row>
    <row r="175" ht="12.75">
      <c r="K175" s="8"/>
    </row>
    <row r="176" ht="12.75">
      <c r="K176" s="8"/>
    </row>
    <row r="177" ht="12.75">
      <c r="K177" s="8"/>
    </row>
    <row r="178" ht="12.75">
      <c r="K178" s="8"/>
    </row>
    <row r="179" ht="12.75">
      <c r="K179" s="8"/>
    </row>
    <row r="180" ht="12.75">
      <c r="K180" s="8"/>
    </row>
    <row r="181" ht="12.75">
      <c r="K181" s="8"/>
    </row>
    <row r="182" ht="12.75">
      <c r="K182" s="8"/>
    </row>
    <row r="183" ht="12.75">
      <c r="K183" s="8"/>
    </row>
    <row r="184" ht="12.75">
      <c r="K184" s="8"/>
    </row>
    <row r="185" ht="12.75">
      <c r="K185" s="8"/>
    </row>
    <row r="186" ht="12.75">
      <c r="K186" s="8"/>
    </row>
    <row r="187" ht="12.75">
      <c r="K187" s="8"/>
    </row>
    <row r="188" ht="12.75">
      <c r="K188" s="8"/>
    </row>
    <row r="189" ht="12.75">
      <c r="K189" s="8"/>
    </row>
    <row r="190" ht="12.75">
      <c r="K190" s="8"/>
    </row>
    <row r="191" ht="12.75">
      <c r="K191" s="8"/>
    </row>
    <row r="192" ht="12.75">
      <c r="K192" s="8"/>
    </row>
    <row r="193" ht="12.75">
      <c r="K193" s="8"/>
    </row>
    <row r="194" ht="12.75">
      <c r="K194" s="8"/>
    </row>
    <row r="195" ht="12.75">
      <c r="K195" s="8"/>
    </row>
    <row r="196" ht="12.75">
      <c r="K196" s="8"/>
    </row>
    <row r="197" ht="12.75">
      <c r="K197" s="8"/>
    </row>
    <row r="198" ht="12.75">
      <c r="K198" s="8"/>
    </row>
    <row r="199" ht="12.75">
      <c r="K199" s="8"/>
    </row>
    <row r="200" ht="12.75">
      <c r="K200" s="8"/>
    </row>
    <row r="201" ht="12.75">
      <c r="K201" s="8"/>
    </row>
    <row r="202" ht="12.75">
      <c r="K202" s="8"/>
    </row>
    <row r="203" ht="12.75">
      <c r="K203" s="8"/>
    </row>
    <row r="204" ht="12.75">
      <c r="K204" s="8"/>
    </row>
    <row r="205" ht="12.75">
      <c r="K205" s="8"/>
    </row>
    <row r="206" ht="12.75">
      <c r="K206" s="8"/>
    </row>
    <row r="207" ht="12.75">
      <c r="K207" s="8"/>
    </row>
    <row r="208" ht="12.75">
      <c r="K208" s="8"/>
    </row>
    <row r="209" ht="12.75">
      <c r="K209" s="8"/>
    </row>
    <row r="210" ht="12.75">
      <c r="K210" s="8"/>
    </row>
    <row r="211" ht="12.75">
      <c r="K211" s="8"/>
    </row>
  </sheetData>
  <mergeCells count="4">
    <mergeCell ref="A1:L1"/>
    <mergeCell ref="A3:L3"/>
    <mergeCell ref="I7:J7"/>
    <mergeCell ref="K15:K19"/>
  </mergeCells>
  <printOptions/>
  <pageMargins left="0.5905511811023623" right="0.5905511811023623" top="0.7874015748031497" bottom="0.984251968503937" header="0.5118110236220472" footer="0.5118110236220472"/>
  <pageSetup fitToHeight="1" fitToWidth="1" horizontalDpi="600" verticalDpi="600" orientation="landscape" paperSize="9" scale="81" r:id="rId1"/>
  <headerFooter alignWithMargins="0">
    <oddHeader>&amp;LElezioni comunali 15-16 maggio 2011 Comune di Ciriè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75" zoomScaleNormal="75" workbookViewId="0" topLeftCell="A1">
      <selection activeCell="G35" sqref="G35"/>
    </sheetView>
  </sheetViews>
  <sheetFormatPr defaultColWidth="9.140625" defaultRowHeight="12.75"/>
  <cols>
    <col min="1" max="1" width="12.140625" style="0" customWidth="1"/>
    <col min="2" max="2" width="11.7109375" style="307" customWidth="1"/>
    <col min="3" max="3" width="10.28125" style="307" customWidth="1"/>
    <col min="4" max="4" width="12.00390625" style="308" customWidth="1"/>
    <col min="5" max="5" width="23.7109375" style="0" customWidth="1"/>
    <col min="6" max="6" width="8.57421875" style="307" customWidth="1"/>
    <col min="7" max="7" width="9.57421875" style="308" customWidth="1"/>
    <col min="8" max="8" width="44.00390625" style="0" bestFit="1" customWidth="1"/>
    <col min="9" max="9" width="9.140625" style="307" customWidth="1"/>
    <col min="10" max="10" width="9.140625" style="308" customWidth="1"/>
    <col min="11" max="11" width="10.140625" style="0" customWidth="1"/>
    <col min="12" max="12" width="9.140625" style="307" customWidth="1"/>
  </cols>
  <sheetData>
    <row r="1" spans="1:12" ht="15">
      <c r="A1" s="341" t="s">
        <v>11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</row>
    <row r="2" spans="1:12" ht="12.75">
      <c r="A2" s="5"/>
      <c r="B2" s="7"/>
      <c r="C2" s="7"/>
      <c r="D2" s="6"/>
      <c r="E2" s="5"/>
      <c r="F2" s="7"/>
      <c r="G2" s="6"/>
      <c r="H2" s="5"/>
      <c r="I2" s="7"/>
      <c r="J2" s="6"/>
      <c r="K2" s="16"/>
      <c r="L2" s="254"/>
    </row>
    <row r="3" spans="1:12" ht="15">
      <c r="A3" s="339" t="s">
        <v>152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</row>
    <row r="4" spans="1:12" ht="15">
      <c r="A4" s="45"/>
      <c r="B4" s="280"/>
      <c r="C4" s="280"/>
      <c r="D4" s="48"/>
      <c r="E4" s="45"/>
      <c r="F4" s="280"/>
      <c r="G4" s="48"/>
      <c r="H4" s="45"/>
      <c r="I4" s="280"/>
      <c r="J4" s="48"/>
      <c r="K4" s="45"/>
      <c r="L4" s="280"/>
    </row>
    <row r="5" spans="1:12" ht="12.75">
      <c r="A5" s="5"/>
      <c r="B5" s="7"/>
      <c r="C5" s="7"/>
      <c r="D5" s="6"/>
      <c r="E5" s="5"/>
      <c r="F5" s="7"/>
      <c r="G5" s="6"/>
      <c r="H5" s="5"/>
      <c r="I5" s="7"/>
      <c r="J5" s="6"/>
      <c r="K5" s="16"/>
      <c r="L5" s="254"/>
    </row>
    <row r="6" spans="1:12" ht="12.75">
      <c r="A6" s="5"/>
      <c r="B6" s="7"/>
      <c r="C6" s="7"/>
      <c r="D6" s="6"/>
      <c r="E6" s="5"/>
      <c r="F6" s="7"/>
      <c r="G6" s="6"/>
      <c r="H6" s="5"/>
      <c r="I6" s="7"/>
      <c r="J6" s="6"/>
      <c r="K6" s="16"/>
      <c r="L6" s="254"/>
    </row>
    <row r="7" spans="1:12" ht="27.75" customHeight="1">
      <c r="A7" s="9" t="s">
        <v>0</v>
      </c>
      <c r="B7" s="30" t="s">
        <v>6</v>
      </c>
      <c r="C7" s="30" t="s">
        <v>7</v>
      </c>
      <c r="D7" s="281" t="s">
        <v>5</v>
      </c>
      <c r="E7" s="9" t="s">
        <v>1</v>
      </c>
      <c r="F7" s="30" t="s">
        <v>4</v>
      </c>
      <c r="G7" s="281" t="s">
        <v>8</v>
      </c>
      <c r="H7" s="9" t="s">
        <v>9</v>
      </c>
      <c r="I7" s="343" t="s">
        <v>4</v>
      </c>
      <c r="J7" s="343"/>
      <c r="K7" s="9" t="s">
        <v>2</v>
      </c>
      <c r="L7" s="282" t="s">
        <v>3</v>
      </c>
    </row>
    <row r="8" spans="1:12" ht="12.75">
      <c r="A8" s="309" t="s">
        <v>153</v>
      </c>
      <c r="B8" s="302">
        <v>30607</v>
      </c>
      <c r="C8" s="302">
        <v>20328</v>
      </c>
      <c r="D8" s="284">
        <f>C8/B8</f>
        <v>0.6641617930538766</v>
      </c>
      <c r="E8" s="197" t="s">
        <v>154</v>
      </c>
      <c r="F8" s="283">
        <v>6808</v>
      </c>
      <c r="G8" s="285">
        <f>F8/F26</f>
        <v>0.3473469387755102</v>
      </c>
      <c r="H8" s="197" t="s">
        <v>77</v>
      </c>
      <c r="I8" s="283">
        <v>653</v>
      </c>
      <c r="J8" s="285">
        <f>I8/$I$26</f>
        <v>0.03847967000589275</v>
      </c>
      <c r="K8" s="348" t="s">
        <v>10</v>
      </c>
      <c r="L8" s="283"/>
    </row>
    <row r="9" spans="1:12" ht="12.75">
      <c r="A9" s="310"/>
      <c r="B9" s="304"/>
      <c r="C9" s="304"/>
      <c r="D9" s="287"/>
      <c r="E9" s="192"/>
      <c r="F9" s="286"/>
      <c r="G9" s="288"/>
      <c r="H9" s="192" t="s">
        <v>71</v>
      </c>
      <c r="I9" s="286">
        <v>569</v>
      </c>
      <c r="J9" s="288">
        <f aca="true" t="shared" si="0" ref="J9:J26">I9/$I$26</f>
        <v>0.033529758397171476</v>
      </c>
      <c r="K9" s="349"/>
      <c r="L9" s="286"/>
    </row>
    <row r="10" spans="1:12" ht="12.75">
      <c r="A10" s="310"/>
      <c r="B10" s="304"/>
      <c r="C10" s="304"/>
      <c r="D10" s="287"/>
      <c r="E10" s="192"/>
      <c r="F10" s="286"/>
      <c r="G10" s="288"/>
      <c r="H10" s="192" t="s">
        <v>75</v>
      </c>
      <c r="I10" s="286">
        <v>3901</v>
      </c>
      <c r="J10" s="288">
        <f t="shared" si="0"/>
        <v>0.22987625220978197</v>
      </c>
      <c r="K10" s="349"/>
      <c r="L10" s="286"/>
    </row>
    <row r="11" spans="1:12" ht="12.75">
      <c r="A11" s="310"/>
      <c r="B11" s="304"/>
      <c r="C11" s="304"/>
      <c r="D11" s="287"/>
      <c r="E11" s="192"/>
      <c r="F11" s="286"/>
      <c r="G11" s="288"/>
      <c r="H11" s="193" t="s">
        <v>92</v>
      </c>
      <c r="I11" s="289">
        <v>1067</v>
      </c>
      <c r="J11" s="290">
        <f t="shared" si="0"/>
        <v>0.06287566293459046</v>
      </c>
      <c r="K11" s="349"/>
      <c r="L11" s="289"/>
    </row>
    <row r="12" spans="1:12" ht="12.75">
      <c r="A12" s="310"/>
      <c r="B12" s="304"/>
      <c r="C12" s="304"/>
      <c r="D12" s="287"/>
      <c r="E12" s="291"/>
      <c r="F12" s="292"/>
      <c r="G12" s="293"/>
      <c r="H12" s="291" t="s">
        <v>64</v>
      </c>
      <c r="I12" s="292">
        <f>SUM(I8:I11)</f>
        <v>6190</v>
      </c>
      <c r="J12" s="294">
        <f t="shared" si="0"/>
        <v>0.36476134354743667</v>
      </c>
      <c r="K12" s="349"/>
      <c r="L12" s="292"/>
    </row>
    <row r="13" spans="1:12" ht="12.75">
      <c r="A13" s="310"/>
      <c r="B13" s="304"/>
      <c r="C13" s="304"/>
      <c r="D13" s="287"/>
      <c r="E13" s="192" t="s">
        <v>156</v>
      </c>
      <c r="F13" s="286">
        <v>4600</v>
      </c>
      <c r="G13" s="288">
        <f>F13/F26</f>
        <v>0.23469387755102042</v>
      </c>
      <c r="H13" s="192" t="s">
        <v>157</v>
      </c>
      <c r="I13" s="286">
        <v>1971</v>
      </c>
      <c r="J13" s="285">
        <f t="shared" si="0"/>
        <v>0.11614614024749557</v>
      </c>
      <c r="K13" s="349"/>
      <c r="L13" s="286"/>
    </row>
    <row r="14" spans="1:12" ht="12.75">
      <c r="A14" s="310"/>
      <c r="B14" s="304"/>
      <c r="C14" s="304"/>
      <c r="D14" s="287"/>
      <c r="E14" s="192"/>
      <c r="F14" s="286"/>
      <c r="G14" s="288"/>
      <c r="H14" s="193" t="s">
        <v>68</v>
      </c>
      <c r="I14" s="289">
        <v>1804</v>
      </c>
      <c r="J14" s="290">
        <f t="shared" si="0"/>
        <v>0.10630524454920448</v>
      </c>
      <c r="K14" s="349"/>
      <c r="L14" s="289"/>
    </row>
    <row r="15" spans="1:12" s="296" customFormat="1" ht="12.75">
      <c r="A15" s="311"/>
      <c r="B15" s="312"/>
      <c r="C15" s="312"/>
      <c r="D15" s="295"/>
      <c r="E15" s="291"/>
      <c r="F15" s="292"/>
      <c r="G15" s="293"/>
      <c r="H15" s="291" t="s">
        <v>64</v>
      </c>
      <c r="I15" s="292">
        <f>SUM(I13:I14)</f>
        <v>3775</v>
      </c>
      <c r="J15" s="294">
        <f t="shared" si="0"/>
        <v>0.22245138479670007</v>
      </c>
      <c r="K15" s="349"/>
      <c r="L15" s="292"/>
    </row>
    <row r="16" spans="1:12" ht="12.75">
      <c r="A16" s="310"/>
      <c r="B16" s="304"/>
      <c r="C16" s="304"/>
      <c r="D16" s="287"/>
      <c r="E16" s="192" t="s">
        <v>158</v>
      </c>
      <c r="F16" s="286">
        <v>2858</v>
      </c>
      <c r="G16" s="288">
        <f>F16/F26</f>
        <v>0.14581632653061224</v>
      </c>
      <c r="H16" s="192" t="s">
        <v>91</v>
      </c>
      <c r="I16" s="286">
        <v>954</v>
      </c>
      <c r="J16" s="285">
        <f t="shared" si="0"/>
        <v>0.05621685327047731</v>
      </c>
      <c r="K16" s="349"/>
      <c r="L16" s="286"/>
    </row>
    <row r="17" spans="1:12" ht="12.75">
      <c r="A17" s="310"/>
      <c r="B17" s="304"/>
      <c r="C17" s="304"/>
      <c r="D17" s="287"/>
      <c r="E17" s="192"/>
      <c r="F17" s="286"/>
      <c r="G17" s="288"/>
      <c r="H17" s="192" t="s">
        <v>159</v>
      </c>
      <c r="I17" s="286">
        <v>1210</v>
      </c>
      <c r="J17" s="288">
        <f t="shared" si="0"/>
        <v>0.0713022981732469</v>
      </c>
      <c r="K17" s="349"/>
      <c r="L17" s="286"/>
    </row>
    <row r="18" spans="1:12" ht="12.75">
      <c r="A18" s="310"/>
      <c r="B18" s="304"/>
      <c r="C18" s="304"/>
      <c r="D18" s="287"/>
      <c r="E18" s="192"/>
      <c r="F18" s="286"/>
      <c r="G18" s="288"/>
      <c r="H18" s="193" t="s">
        <v>160</v>
      </c>
      <c r="I18" s="289">
        <v>210</v>
      </c>
      <c r="J18" s="290">
        <f t="shared" si="0"/>
        <v>0.012374779021803181</v>
      </c>
      <c r="K18" s="349"/>
      <c r="L18" s="289"/>
    </row>
    <row r="19" spans="1:12" s="296" customFormat="1" ht="12.75">
      <c r="A19" s="311"/>
      <c r="B19" s="312"/>
      <c r="C19" s="312"/>
      <c r="D19" s="295"/>
      <c r="E19" s="291"/>
      <c r="F19" s="292"/>
      <c r="G19" s="293"/>
      <c r="H19" s="291" t="s">
        <v>64</v>
      </c>
      <c r="I19" s="292">
        <f>SUM(I16:I18)</f>
        <v>2374</v>
      </c>
      <c r="J19" s="294">
        <f t="shared" si="0"/>
        <v>0.1398939304655274</v>
      </c>
      <c r="K19" s="349"/>
      <c r="L19" s="292"/>
    </row>
    <row r="20" spans="1:12" ht="12.75">
      <c r="A20" s="310"/>
      <c r="B20" s="304"/>
      <c r="C20" s="304"/>
      <c r="D20" s="287"/>
      <c r="E20" s="202" t="s">
        <v>161</v>
      </c>
      <c r="F20" s="297">
        <v>1771</v>
      </c>
      <c r="G20" s="298">
        <f aca="true" t="shared" si="1" ref="G20:G25">F20/$F$26</f>
        <v>0.09035714285714286</v>
      </c>
      <c r="H20" s="202" t="s">
        <v>84</v>
      </c>
      <c r="I20" s="299">
        <v>1510</v>
      </c>
      <c r="J20" s="294">
        <f t="shared" si="0"/>
        <v>0.08898055391868002</v>
      </c>
      <c r="K20" s="349"/>
      <c r="L20" s="297"/>
    </row>
    <row r="21" spans="1:12" ht="12.75">
      <c r="A21" s="310"/>
      <c r="B21" s="304"/>
      <c r="C21" s="304"/>
      <c r="D21" s="287"/>
      <c r="E21" s="202" t="s">
        <v>162</v>
      </c>
      <c r="F21" s="297">
        <v>1377</v>
      </c>
      <c r="G21" s="298">
        <f t="shared" si="1"/>
        <v>0.07025510204081632</v>
      </c>
      <c r="H21" s="202" t="s">
        <v>110</v>
      </c>
      <c r="I21" s="299">
        <v>1118</v>
      </c>
      <c r="J21" s="294">
        <f t="shared" si="0"/>
        <v>0.06588096641131408</v>
      </c>
      <c r="K21" s="349"/>
      <c r="L21" s="297"/>
    </row>
    <row r="22" spans="1:12" ht="12.75">
      <c r="A22" s="310"/>
      <c r="B22" s="304"/>
      <c r="C22" s="304"/>
      <c r="D22" s="287"/>
      <c r="E22" s="202" t="s">
        <v>163</v>
      </c>
      <c r="F22" s="297">
        <v>1076</v>
      </c>
      <c r="G22" s="298">
        <f t="shared" si="1"/>
        <v>0.05489795918367347</v>
      </c>
      <c r="H22" s="202" t="s">
        <v>69</v>
      </c>
      <c r="I22" s="299">
        <v>947</v>
      </c>
      <c r="J22" s="294">
        <f t="shared" si="0"/>
        <v>0.05580436063641721</v>
      </c>
      <c r="K22" s="349"/>
      <c r="L22" s="297"/>
    </row>
    <row r="23" spans="1:12" ht="12.75">
      <c r="A23" s="310"/>
      <c r="B23" s="304"/>
      <c r="C23" s="304"/>
      <c r="D23" s="287"/>
      <c r="E23" s="202" t="s">
        <v>164</v>
      </c>
      <c r="F23" s="297">
        <v>837</v>
      </c>
      <c r="G23" s="298">
        <f t="shared" si="1"/>
        <v>0.04270408163265306</v>
      </c>
      <c r="H23" s="202" t="s">
        <v>165</v>
      </c>
      <c r="I23" s="299">
        <v>811</v>
      </c>
      <c r="J23" s="294">
        <f t="shared" si="0"/>
        <v>0.04779021803182086</v>
      </c>
      <c r="K23" s="349"/>
      <c r="L23" s="297"/>
    </row>
    <row r="24" spans="1:12" ht="12.75">
      <c r="A24" s="310"/>
      <c r="B24" s="304"/>
      <c r="C24" s="304"/>
      <c r="D24" s="287"/>
      <c r="E24" s="202" t="s">
        <v>166</v>
      </c>
      <c r="F24" s="297">
        <v>237</v>
      </c>
      <c r="G24" s="298">
        <f t="shared" si="1"/>
        <v>0.012091836734693877</v>
      </c>
      <c r="H24" s="202" t="s">
        <v>167</v>
      </c>
      <c r="I24" s="299">
        <v>216</v>
      </c>
      <c r="J24" s="294">
        <f t="shared" si="0"/>
        <v>0.012728344136711844</v>
      </c>
      <c r="K24" s="349"/>
      <c r="L24" s="297"/>
    </row>
    <row r="25" spans="1:12" ht="12.75">
      <c r="A25" s="310"/>
      <c r="B25" s="304"/>
      <c r="C25" s="304"/>
      <c r="D25" s="287"/>
      <c r="E25" s="202" t="s">
        <v>168</v>
      </c>
      <c r="F25" s="297">
        <v>36</v>
      </c>
      <c r="G25" s="298">
        <f t="shared" si="1"/>
        <v>0.001836734693877551</v>
      </c>
      <c r="H25" s="202" t="s">
        <v>169</v>
      </c>
      <c r="I25" s="299">
        <v>29</v>
      </c>
      <c r="J25" s="294">
        <f t="shared" si="0"/>
        <v>0.001708898055391868</v>
      </c>
      <c r="K25" s="349"/>
      <c r="L25" s="297"/>
    </row>
    <row r="26" spans="1:12" ht="12.75">
      <c r="A26" s="331"/>
      <c r="B26" s="330"/>
      <c r="C26" s="330"/>
      <c r="D26" s="300"/>
      <c r="E26" s="291" t="s">
        <v>36</v>
      </c>
      <c r="F26" s="292">
        <f>SUM(F8:F25)</f>
        <v>19600</v>
      </c>
      <c r="G26" s="293"/>
      <c r="H26" s="291" t="s">
        <v>37</v>
      </c>
      <c r="I26" s="292">
        <f>SUM(I12+I15+I19+I20+I21+I22+I23+I24+I25)</f>
        <v>16970</v>
      </c>
      <c r="J26" s="294">
        <f t="shared" si="0"/>
        <v>1</v>
      </c>
      <c r="K26" s="350"/>
      <c r="L26" s="292"/>
    </row>
    <row r="27" spans="1:12" ht="12.75">
      <c r="A27" s="301"/>
      <c r="B27" s="302"/>
      <c r="C27" s="302"/>
      <c r="D27" s="303"/>
      <c r="E27" s="301"/>
      <c r="F27" s="302"/>
      <c r="G27" s="303"/>
      <c r="H27" s="301"/>
      <c r="I27" s="302"/>
      <c r="J27" s="303"/>
      <c r="K27" s="301"/>
      <c r="L27" s="304"/>
    </row>
    <row r="28" spans="1:12" ht="12.75">
      <c r="A28" s="305"/>
      <c r="B28" s="304"/>
      <c r="C28" s="304"/>
      <c r="D28" s="306"/>
      <c r="E28" s="305"/>
      <c r="F28" s="304"/>
      <c r="G28" s="306"/>
      <c r="H28" s="305"/>
      <c r="I28" s="304"/>
      <c r="J28" s="306"/>
      <c r="K28" s="305"/>
      <c r="L28" s="304"/>
    </row>
    <row r="29" spans="1:12" ht="12.75">
      <c r="A29" s="347" t="s">
        <v>155</v>
      </c>
      <c r="B29" s="347"/>
      <c r="C29" s="347"/>
      <c r="D29" s="347"/>
      <c r="E29" s="347"/>
      <c r="F29" s="304"/>
      <c r="G29" s="306"/>
      <c r="H29" s="305"/>
      <c r="I29" s="304"/>
      <c r="J29" s="306"/>
      <c r="K29" s="305"/>
      <c r="L29" s="304"/>
    </row>
    <row r="30" spans="1:12" ht="12.75">
      <c r="A30" s="305"/>
      <c r="B30" s="304"/>
      <c r="C30" s="304"/>
      <c r="D30" s="306"/>
      <c r="E30" s="305"/>
      <c r="F30" s="304"/>
      <c r="G30" s="306"/>
      <c r="H30" s="305"/>
      <c r="I30" s="304"/>
      <c r="J30" s="306"/>
      <c r="K30" s="305"/>
      <c r="L30" s="304"/>
    </row>
    <row r="31" spans="1:12" ht="12.75">
      <c r="A31" s="305"/>
      <c r="B31" s="304"/>
      <c r="C31" s="304"/>
      <c r="D31" s="306"/>
      <c r="E31" s="305"/>
      <c r="F31" s="304"/>
      <c r="G31" s="306"/>
      <c r="H31" s="305"/>
      <c r="I31" s="304"/>
      <c r="J31" s="306"/>
      <c r="K31" s="305"/>
      <c r="L31" s="304"/>
    </row>
    <row r="32" spans="1:12" ht="12.75">
      <c r="A32" s="305"/>
      <c r="B32" s="304"/>
      <c r="C32" s="304"/>
      <c r="D32" s="306"/>
      <c r="E32" s="305"/>
      <c r="F32" s="304"/>
      <c r="G32" s="306"/>
      <c r="H32" s="305"/>
      <c r="I32" s="304"/>
      <c r="J32" s="306"/>
      <c r="K32" s="305"/>
      <c r="L32" s="304"/>
    </row>
    <row r="33" spans="1:12" ht="12.75">
      <c r="A33" s="305"/>
      <c r="B33" s="304"/>
      <c r="C33" s="304"/>
      <c r="D33" s="306"/>
      <c r="E33" s="305"/>
      <c r="F33" s="304"/>
      <c r="G33" s="306"/>
      <c r="H33" s="305"/>
      <c r="I33" s="304"/>
      <c r="J33" s="306"/>
      <c r="K33" s="305"/>
      <c r="L33" s="304"/>
    </row>
    <row r="34" spans="1:12" ht="12.75">
      <c r="A34" s="305"/>
      <c r="B34" s="304"/>
      <c r="C34" s="304"/>
      <c r="D34" s="306"/>
      <c r="E34" s="305"/>
      <c r="F34" s="304"/>
      <c r="G34" s="306"/>
      <c r="H34" s="305"/>
      <c r="I34" s="304"/>
      <c r="J34" s="306"/>
      <c r="K34" s="305"/>
      <c r="L34" s="304"/>
    </row>
    <row r="35" spans="1:12" ht="12.75">
      <c r="A35" s="305"/>
      <c r="B35" s="304"/>
      <c r="C35" s="304"/>
      <c r="D35" s="306"/>
      <c r="E35" s="305"/>
      <c r="F35" s="304"/>
      <c r="G35" s="306"/>
      <c r="H35" s="305"/>
      <c r="I35" s="304"/>
      <c r="J35" s="306"/>
      <c r="K35" s="305"/>
      <c r="L35" s="304"/>
    </row>
    <row r="36" spans="1:12" ht="12.75">
      <c r="A36" s="305"/>
      <c r="B36" s="304"/>
      <c r="C36" s="304"/>
      <c r="D36" s="306"/>
      <c r="E36" s="305"/>
      <c r="F36" s="304"/>
      <c r="G36" s="306"/>
      <c r="H36" s="305"/>
      <c r="I36" s="304"/>
      <c r="J36" s="306"/>
      <c r="K36" s="305"/>
      <c r="L36" s="304"/>
    </row>
    <row r="37" spans="1:12" ht="12.75">
      <c r="A37" s="305"/>
      <c r="B37" s="304"/>
      <c r="C37" s="304"/>
      <c r="D37" s="306"/>
      <c r="E37" s="305"/>
      <c r="F37" s="304"/>
      <c r="G37" s="306"/>
      <c r="H37" s="305"/>
      <c r="I37" s="304"/>
      <c r="J37" s="306"/>
      <c r="K37" s="305"/>
      <c r="L37" s="304"/>
    </row>
    <row r="38" spans="1:12" ht="12.75">
      <c r="A38" s="305"/>
      <c r="B38" s="304"/>
      <c r="C38" s="304"/>
      <c r="D38" s="306"/>
      <c r="E38" s="305"/>
      <c r="F38" s="304"/>
      <c r="G38" s="306"/>
      <c r="H38" s="305"/>
      <c r="I38" s="304"/>
      <c r="J38" s="306"/>
      <c r="K38" s="305"/>
      <c r="L38" s="304"/>
    </row>
    <row r="39" spans="1:11" ht="12.75">
      <c r="A39" s="305"/>
      <c r="B39" s="304"/>
      <c r="C39" s="304"/>
      <c r="D39" s="306"/>
      <c r="E39" s="305"/>
      <c r="F39" s="304"/>
      <c r="G39" s="306"/>
      <c r="H39" s="305"/>
      <c r="I39" s="304"/>
      <c r="J39" s="306"/>
      <c r="K39" s="305"/>
    </row>
    <row r="40" spans="1:11" ht="12.75">
      <c r="A40" s="305"/>
      <c r="B40" s="304"/>
      <c r="C40" s="304"/>
      <c r="D40" s="306"/>
      <c r="E40" s="305"/>
      <c r="F40" s="304"/>
      <c r="G40" s="306"/>
      <c r="H40" s="305"/>
      <c r="I40" s="304"/>
      <c r="J40" s="306"/>
      <c r="K40" s="305"/>
    </row>
    <row r="41" spans="1:11" ht="12.75">
      <c r="A41" s="305"/>
      <c r="B41" s="304"/>
      <c r="C41" s="304"/>
      <c r="D41" s="306"/>
      <c r="E41" s="305"/>
      <c r="F41" s="304"/>
      <c r="G41" s="306"/>
      <c r="H41" s="305"/>
      <c r="I41" s="304"/>
      <c r="J41" s="306"/>
      <c r="K41" s="305"/>
    </row>
    <row r="42" spans="1:11" ht="12.75">
      <c r="A42" s="305"/>
      <c r="B42" s="304"/>
      <c r="C42" s="304"/>
      <c r="D42" s="306"/>
      <c r="E42" s="305"/>
      <c r="F42" s="304"/>
      <c r="G42" s="306"/>
      <c r="H42" s="305"/>
      <c r="I42" s="304"/>
      <c r="J42" s="306"/>
      <c r="K42" s="305"/>
    </row>
  </sheetData>
  <mergeCells count="5">
    <mergeCell ref="A29:E29"/>
    <mergeCell ref="A1:L1"/>
    <mergeCell ref="A3:L3"/>
    <mergeCell ref="I7:J7"/>
    <mergeCell ref="K8:K2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geOrder="overThenDown" paperSize="9" scale="77" r:id="rId1"/>
  <headerFooter alignWithMargins="0">
    <oddHeader>&amp;LElezioni comunali 15-16 maggio 2011 Comune di Pinerolo  1° turno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75" zoomScaleNormal="75" workbookViewId="0" topLeftCell="A1">
      <selection activeCell="E36" sqref="E36"/>
    </sheetView>
  </sheetViews>
  <sheetFormatPr defaultColWidth="9.140625" defaultRowHeight="12.75"/>
  <cols>
    <col min="1" max="1" width="25.57421875" style="0" customWidth="1"/>
    <col min="2" max="2" width="11.7109375" style="307" bestFit="1" customWidth="1"/>
    <col min="3" max="3" width="10.28125" style="307" bestFit="1" customWidth="1"/>
    <col min="4" max="4" width="11.8515625" style="308" customWidth="1"/>
    <col min="5" max="5" width="31.421875" style="0" customWidth="1"/>
    <col min="6" max="6" width="7.57421875" style="307" customWidth="1"/>
    <col min="7" max="7" width="7.421875" style="308" customWidth="1"/>
    <col min="8" max="8" width="38.421875" style="0" bestFit="1" customWidth="1"/>
    <col min="9" max="9" width="6.8515625" style="307" bestFit="1" customWidth="1"/>
    <col min="10" max="10" width="9.140625" style="308" customWidth="1"/>
    <col min="11" max="11" width="10.140625" style="0" customWidth="1"/>
    <col min="12" max="12" width="9.140625" style="307" customWidth="1"/>
  </cols>
  <sheetData>
    <row r="1" spans="1:12" ht="15">
      <c r="A1" s="341" t="s">
        <v>11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</row>
    <row r="2" spans="1:12" ht="12.75">
      <c r="A2" s="5"/>
      <c r="B2" s="7"/>
      <c r="C2" s="7"/>
      <c r="D2" s="6"/>
      <c r="E2" s="5"/>
      <c r="F2" s="7"/>
      <c r="G2" s="6"/>
      <c r="H2" s="5"/>
      <c r="I2" s="7"/>
      <c r="J2" s="6"/>
      <c r="K2" s="16"/>
      <c r="L2" s="254"/>
    </row>
    <row r="3" spans="1:12" ht="15">
      <c r="A3" s="339" t="s">
        <v>170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</row>
    <row r="4" spans="1:12" ht="15">
      <c r="A4" s="45"/>
      <c r="B4" s="280"/>
      <c r="C4" s="280"/>
      <c r="D4" s="48"/>
      <c r="E4" s="45"/>
      <c r="F4" s="280"/>
      <c r="G4" s="48"/>
      <c r="H4" s="45"/>
      <c r="I4" s="280"/>
      <c r="J4" s="48"/>
      <c r="K4" s="45"/>
      <c r="L4" s="280"/>
    </row>
    <row r="5" spans="1:12" ht="12.75">
      <c r="A5" s="5"/>
      <c r="B5" s="7"/>
      <c r="C5" s="7"/>
      <c r="D5" s="6"/>
      <c r="E5" s="5"/>
      <c r="F5" s="7"/>
      <c r="G5" s="6"/>
      <c r="H5" s="5"/>
      <c r="I5" s="7"/>
      <c r="J5" s="6"/>
      <c r="K5" s="16"/>
      <c r="L5" s="254"/>
    </row>
    <row r="6" spans="1:12" ht="12.75">
      <c r="A6" s="5"/>
      <c r="B6" s="7"/>
      <c r="C6" s="7"/>
      <c r="D6" s="6"/>
      <c r="E6" s="5"/>
      <c r="F6" s="7"/>
      <c r="G6" s="6"/>
      <c r="H6" s="5"/>
      <c r="I6" s="7"/>
      <c r="J6" s="6"/>
      <c r="K6" s="16"/>
      <c r="L6" s="254"/>
    </row>
    <row r="7" spans="1:12" ht="22.5">
      <c r="A7" s="9" t="s">
        <v>0</v>
      </c>
      <c r="B7" s="30" t="s">
        <v>6</v>
      </c>
      <c r="C7" s="30" t="s">
        <v>7</v>
      </c>
      <c r="D7" s="281" t="s">
        <v>5</v>
      </c>
      <c r="E7" s="9" t="s">
        <v>1</v>
      </c>
      <c r="F7" s="30" t="s">
        <v>4</v>
      </c>
      <c r="G7" s="281" t="s">
        <v>8</v>
      </c>
      <c r="H7" s="9" t="s">
        <v>9</v>
      </c>
      <c r="I7" s="343" t="s">
        <v>4</v>
      </c>
      <c r="J7" s="343"/>
      <c r="K7" s="9" t="s">
        <v>2</v>
      </c>
      <c r="L7" s="282" t="s">
        <v>3</v>
      </c>
    </row>
    <row r="8" spans="1:12" ht="12.75">
      <c r="A8" s="309" t="s">
        <v>171</v>
      </c>
      <c r="B8" s="302">
        <v>15753</v>
      </c>
      <c r="C8" s="302">
        <v>11740</v>
      </c>
      <c r="D8" s="303">
        <f>C8/B8</f>
        <v>0.7452548720878562</v>
      </c>
      <c r="E8" s="197" t="s">
        <v>172</v>
      </c>
      <c r="F8" s="283">
        <v>3567</v>
      </c>
      <c r="G8" s="285">
        <f>F8/F26</f>
        <v>0.31413474240422723</v>
      </c>
      <c r="H8" s="197" t="s">
        <v>173</v>
      </c>
      <c r="I8" s="283">
        <v>1173</v>
      </c>
      <c r="J8" s="285">
        <f>I8/$I$26</f>
        <v>0.12200956937799043</v>
      </c>
      <c r="K8" s="352" t="s">
        <v>226</v>
      </c>
      <c r="L8" s="283"/>
    </row>
    <row r="9" spans="1:12" ht="12.75">
      <c r="A9" s="310"/>
      <c r="B9" s="304"/>
      <c r="C9" s="304"/>
      <c r="D9" s="306"/>
      <c r="E9" s="192"/>
      <c r="F9" s="286"/>
      <c r="G9" s="288"/>
      <c r="H9" s="193" t="s">
        <v>68</v>
      </c>
      <c r="I9" s="289">
        <v>1904</v>
      </c>
      <c r="J9" s="290">
        <f aca="true" t="shared" si="0" ref="J9:J26">I9/$I$26</f>
        <v>0.19804451841065113</v>
      </c>
      <c r="K9" s="353"/>
      <c r="L9" s="286"/>
    </row>
    <row r="10" spans="1:12" s="296" customFormat="1" ht="12.75">
      <c r="A10" s="311"/>
      <c r="B10" s="312"/>
      <c r="C10" s="312"/>
      <c r="D10" s="313"/>
      <c r="E10" s="291"/>
      <c r="F10" s="292"/>
      <c r="G10" s="293"/>
      <c r="H10" s="291" t="s">
        <v>64</v>
      </c>
      <c r="I10" s="292">
        <f>SUM(I8:I9)</f>
        <v>3077</v>
      </c>
      <c r="J10" s="294">
        <f t="shared" si="0"/>
        <v>0.3200540877886416</v>
      </c>
      <c r="K10" s="353"/>
      <c r="L10" s="299"/>
    </row>
    <row r="11" spans="1:12" ht="12.75">
      <c r="A11" s="310"/>
      <c r="B11" s="304"/>
      <c r="C11" s="304"/>
      <c r="D11" s="306"/>
      <c r="E11" s="192" t="s">
        <v>174</v>
      </c>
      <c r="F11" s="286">
        <v>2670</v>
      </c>
      <c r="G11" s="288">
        <f>F11/F26</f>
        <v>0.23513870541611626</v>
      </c>
      <c r="H11" s="192" t="s">
        <v>71</v>
      </c>
      <c r="I11" s="286">
        <v>344</v>
      </c>
      <c r="J11" s="285">
        <f t="shared" si="0"/>
        <v>0.03578115248595798</v>
      </c>
      <c r="K11" s="353"/>
      <c r="L11" s="286"/>
    </row>
    <row r="12" spans="1:12" ht="12.75">
      <c r="A12" s="310"/>
      <c r="B12" s="304"/>
      <c r="C12" s="304"/>
      <c r="D12" s="306"/>
      <c r="E12" s="192"/>
      <c r="F12" s="286"/>
      <c r="G12" s="288"/>
      <c r="H12" s="192" t="s">
        <v>75</v>
      </c>
      <c r="I12" s="286">
        <v>1865</v>
      </c>
      <c r="J12" s="288">
        <f t="shared" si="0"/>
        <v>0.1939879342625338</v>
      </c>
      <c r="K12" s="353"/>
      <c r="L12" s="286"/>
    </row>
    <row r="13" spans="1:12" ht="12.75">
      <c r="A13" s="310"/>
      <c r="B13" s="304"/>
      <c r="C13" s="304"/>
      <c r="D13" s="306"/>
      <c r="E13" s="192"/>
      <c r="F13" s="286"/>
      <c r="G13" s="288"/>
      <c r="H13" s="193" t="s">
        <v>92</v>
      </c>
      <c r="I13" s="289">
        <v>119</v>
      </c>
      <c r="J13" s="290">
        <f t="shared" si="0"/>
        <v>0.012377782400665695</v>
      </c>
      <c r="K13" s="353"/>
      <c r="L13" s="286"/>
    </row>
    <row r="14" spans="1:12" s="296" customFormat="1" ht="12.75">
      <c r="A14" s="311"/>
      <c r="B14" s="312"/>
      <c r="C14" s="312"/>
      <c r="D14" s="313"/>
      <c r="E14" s="291"/>
      <c r="F14" s="292"/>
      <c r="G14" s="293"/>
      <c r="H14" s="291" t="s">
        <v>64</v>
      </c>
      <c r="I14" s="292">
        <f>SUM(I11:I13)</f>
        <v>2328</v>
      </c>
      <c r="J14" s="294">
        <f t="shared" si="0"/>
        <v>0.24214686914915748</v>
      </c>
      <c r="K14" s="353"/>
      <c r="L14" s="299"/>
    </row>
    <row r="15" spans="1:12" ht="12.75">
      <c r="A15" s="310"/>
      <c r="B15" s="304"/>
      <c r="C15" s="304"/>
      <c r="D15" s="306"/>
      <c r="E15" s="192" t="s">
        <v>175</v>
      </c>
      <c r="F15" s="286">
        <v>2289</v>
      </c>
      <c r="G15" s="288">
        <f>F15/F26</f>
        <v>0.20158520475561426</v>
      </c>
      <c r="H15" s="192" t="s">
        <v>77</v>
      </c>
      <c r="I15" s="286">
        <v>902</v>
      </c>
      <c r="J15" s="285">
        <f t="shared" si="0"/>
        <v>0.09382151029748284</v>
      </c>
      <c r="K15" s="353"/>
      <c r="L15" s="286"/>
    </row>
    <row r="16" spans="1:12" ht="12.75">
      <c r="A16" s="310"/>
      <c r="B16" s="304"/>
      <c r="C16" s="304"/>
      <c r="D16" s="306"/>
      <c r="E16" s="192"/>
      <c r="F16" s="286"/>
      <c r="G16" s="288"/>
      <c r="H16" s="192" t="s">
        <v>176</v>
      </c>
      <c r="I16" s="286">
        <v>427</v>
      </c>
      <c r="J16" s="288">
        <f t="shared" si="0"/>
        <v>0.044414395672976906</v>
      </c>
      <c r="K16" s="353"/>
      <c r="L16" s="286"/>
    </row>
    <row r="17" spans="1:12" ht="12.75">
      <c r="A17" s="310"/>
      <c r="B17" s="304"/>
      <c r="C17" s="304"/>
      <c r="D17" s="306"/>
      <c r="E17" s="192"/>
      <c r="F17" s="286"/>
      <c r="G17" s="288"/>
      <c r="H17" s="192" t="s">
        <v>177</v>
      </c>
      <c r="I17" s="286">
        <v>153</v>
      </c>
      <c r="J17" s="288">
        <f t="shared" si="0"/>
        <v>0.015914291657998753</v>
      </c>
      <c r="K17" s="353"/>
      <c r="L17" s="286"/>
    </row>
    <row r="18" spans="1:12" ht="12.75">
      <c r="A18" s="310"/>
      <c r="B18" s="304"/>
      <c r="C18" s="304"/>
      <c r="D18" s="306"/>
      <c r="E18" s="192"/>
      <c r="F18" s="286"/>
      <c r="G18" s="288"/>
      <c r="H18" s="193" t="s">
        <v>178</v>
      </c>
      <c r="I18" s="289">
        <v>218</v>
      </c>
      <c r="J18" s="290">
        <f t="shared" si="0"/>
        <v>0.0226752652381943</v>
      </c>
      <c r="K18" s="353"/>
      <c r="L18" s="286"/>
    </row>
    <row r="19" spans="1:12" s="296" customFormat="1" ht="12.75">
      <c r="A19" s="311"/>
      <c r="B19" s="312"/>
      <c r="C19" s="312"/>
      <c r="D19" s="313"/>
      <c r="E19" s="291"/>
      <c r="F19" s="292"/>
      <c r="G19" s="293"/>
      <c r="H19" s="291" t="s">
        <v>64</v>
      </c>
      <c r="I19" s="292">
        <f>SUM(I15:I18)</f>
        <v>1700</v>
      </c>
      <c r="J19" s="294">
        <f t="shared" si="0"/>
        <v>0.1768254628666528</v>
      </c>
      <c r="K19" s="353"/>
      <c r="L19" s="299"/>
    </row>
    <row r="20" spans="1:12" ht="12.75">
      <c r="A20" s="310"/>
      <c r="B20" s="304"/>
      <c r="C20" s="304"/>
      <c r="D20" s="306"/>
      <c r="E20" s="202" t="s">
        <v>179</v>
      </c>
      <c r="F20" s="297">
        <v>1202</v>
      </c>
      <c r="G20" s="298">
        <f>F20/F26</f>
        <v>0.10585645090268604</v>
      </c>
      <c r="H20" s="202" t="s">
        <v>84</v>
      </c>
      <c r="I20" s="299">
        <v>1114</v>
      </c>
      <c r="J20" s="294">
        <f t="shared" si="0"/>
        <v>0.11587268566673602</v>
      </c>
      <c r="K20" s="353"/>
      <c r="L20" s="297"/>
    </row>
    <row r="21" spans="1:12" ht="12.75">
      <c r="A21" s="310"/>
      <c r="B21" s="304"/>
      <c r="C21" s="304"/>
      <c r="D21" s="306"/>
      <c r="E21" s="202" t="s">
        <v>180</v>
      </c>
      <c r="F21" s="297">
        <v>824</v>
      </c>
      <c r="G21" s="298">
        <f>F21/F26</f>
        <v>0.07256715103478643</v>
      </c>
      <c r="H21" s="202" t="s">
        <v>69</v>
      </c>
      <c r="I21" s="299">
        <v>709</v>
      </c>
      <c r="J21" s="294">
        <f t="shared" si="0"/>
        <v>0.0737466195132099</v>
      </c>
      <c r="K21" s="353"/>
      <c r="L21" s="297"/>
    </row>
    <row r="22" spans="1:12" ht="12.75">
      <c r="A22" s="310"/>
      <c r="B22" s="304"/>
      <c r="C22" s="304"/>
      <c r="D22" s="306"/>
      <c r="E22" s="192" t="s">
        <v>181</v>
      </c>
      <c r="F22" s="286">
        <v>697</v>
      </c>
      <c r="G22" s="288">
        <f>F22/F26</f>
        <v>0.06138265081461911</v>
      </c>
      <c r="H22" s="192" t="s">
        <v>182</v>
      </c>
      <c r="I22" s="286">
        <v>118</v>
      </c>
      <c r="J22" s="285">
        <f t="shared" si="0"/>
        <v>0.012273767422508842</v>
      </c>
      <c r="K22" s="353"/>
      <c r="L22" s="286"/>
    </row>
    <row r="23" spans="1:12" ht="12.75">
      <c r="A23" s="310"/>
      <c r="B23" s="304"/>
      <c r="C23" s="304"/>
      <c r="D23" s="306"/>
      <c r="E23" s="192"/>
      <c r="F23" s="286"/>
      <c r="G23" s="288"/>
      <c r="H23" s="193" t="s">
        <v>74</v>
      </c>
      <c r="I23" s="289">
        <v>495</v>
      </c>
      <c r="J23" s="290">
        <f t="shared" si="0"/>
        <v>0.05148741418764302</v>
      </c>
      <c r="K23" s="353"/>
      <c r="L23" s="286"/>
    </row>
    <row r="24" spans="1:12" s="296" customFormat="1" ht="12.75">
      <c r="A24" s="311"/>
      <c r="B24" s="312"/>
      <c r="C24" s="312"/>
      <c r="D24" s="313"/>
      <c r="E24" s="291"/>
      <c r="F24" s="292"/>
      <c r="G24" s="293"/>
      <c r="H24" s="291" t="s">
        <v>64</v>
      </c>
      <c r="I24" s="292">
        <f>SUM(I22:I23)</f>
        <v>613</v>
      </c>
      <c r="J24" s="294">
        <f t="shared" si="0"/>
        <v>0.06376118161015186</v>
      </c>
      <c r="K24" s="353"/>
      <c r="L24" s="299"/>
    </row>
    <row r="25" spans="1:12" ht="12.75">
      <c r="A25" s="310"/>
      <c r="B25" s="304"/>
      <c r="C25" s="304"/>
      <c r="D25" s="306"/>
      <c r="E25" s="314" t="s">
        <v>183</v>
      </c>
      <c r="F25" s="297">
        <v>106</v>
      </c>
      <c r="G25" s="298">
        <f>F25/F26</f>
        <v>0.009335094671950683</v>
      </c>
      <c r="H25" s="202" t="s">
        <v>80</v>
      </c>
      <c r="I25" s="299">
        <v>73</v>
      </c>
      <c r="J25" s="294">
        <f t="shared" si="0"/>
        <v>0.007593093405450385</v>
      </c>
      <c r="K25" s="353"/>
      <c r="L25" s="297"/>
    </row>
    <row r="26" spans="1:12" s="296" customFormat="1" ht="12.75">
      <c r="A26" s="315"/>
      <c r="B26" s="316"/>
      <c r="C26" s="316"/>
      <c r="D26" s="317"/>
      <c r="E26" s="291" t="s">
        <v>36</v>
      </c>
      <c r="F26" s="292">
        <f>SUM(F8:F25)</f>
        <v>11355</v>
      </c>
      <c r="G26" s="293"/>
      <c r="H26" s="291" t="s">
        <v>37</v>
      </c>
      <c r="I26" s="292">
        <f>SUM(I10+I14+I19+I20+I21+I24+I25)</f>
        <v>9614</v>
      </c>
      <c r="J26" s="318">
        <f t="shared" si="0"/>
        <v>1</v>
      </c>
      <c r="K26" s="354"/>
      <c r="L26" s="292"/>
    </row>
    <row r="29" spans="1:4" ht="15.75">
      <c r="A29" s="351" t="s">
        <v>225</v>
      </c>
      <c r="B29" s="351"/>
      <c r="C29" s="351"/>
      <c r="D29" s="351"/>
    </row>
    <row r="33" ht="12.75">
      <c r="F33" s="319"/>
    </row>
  </sheetData>
  <mergeCells count="5">
    <mergeCell ref="A29:D29"/>
    <mergeCell ref="K8:K26"/>
    <mergeCell ref="A1:L1"/>
    <mergeCell ref="A3:L3"/>
    <mergeCell ref="I7:J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geOrder="overThenDown" paperSize="9" scale="73" r:id="rId1"/>
  <headerFooter alignWithMargins="0">
    <oddHeader>&amp;LElezioni comunali 15-16 maggio 2011 Comune di San Mauro Torinese 1° turno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="75" zoomScaleNormal="75" workbookViewId="0" topLeftCell="B1">
      <selection activeCell="E8" sqref="E8"/>
    </sheetView>
  </sheetViews>
  <sheetFormatPr defaultColWidth="9.140625" defaultRowHeight="12.75"/>
  <cols>
    <col min="1" max="1" width="10.8515625" style="0" bestFit="1" customWidth="1"/>
    <col min="2" max="2" width="11.421875" style="307" customWidth="1"/>
    <col min="3" max="3" width="10.8515625" style="307" bestFit="1" customWidth="1"/>
    <col min="4" max="4" width="11.28125" style="308" customWidth="1"/>
    <col min="5" max="5" width="34.140625" style="0" bestFit="1" customWidth="1"/>
    <col min="6" max="6" width="9.140625" style="307" customWidth="1"/>
    <col min="7" max="7" width="8.57421875" style="308" bestFit="1" customWidth="1"/>
    <col min="8" max="8" width="57.00390625" style="0" bestFit="1" customWidth="1"/>
    <col min="9" max="9" width="9.140625" style="307" customWidth="1"/>
    <col min="10" max="10" width="9.140625" style="308" customWidth="1"/>
    <col min="12" max="12" width="9.140625" style="307" customWidth="1"/>
  </cols>
  <sheetData>
    <row r="1" spans="1:12" ht="15">
      <c r="A1" s="341" t="s">
        <v>11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</row>
    <row r="2" spans="1:12" ht="12.75">
      <c r="A2" s="5"/>
      <c r="B2" s="7"/>
      <c r="C2" s="7"/>
      <c r="D2" s="6"/>
      <c r="E2" s="5"/>
      <c r="F2" s="7"/>
      <c r="G2" s="6"/>
      <c r="H2" s="5"/>
      <c r="I2" s="7"/>
      <c r="J2" s="6"/>
      <c r="K2" s="16"/>
      <c r="L2" s="254"/>
    </row>
    <row r="3" spans="1:12" ht="15">
      <c r="A3" s="339" t="s">
        <v>184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</row>
    <row r="4" spans="1:12" ht="15">
      <c r="A4" s="45"/>
      <c r="B4" s="280"/>
      <c r="C4" s="280"/>
      <c r="D4" s="48"/>
      <c r="E4" s="45"/>
      <c r="F4" s="280"/>
      <c r="G4" s="48"/>
      <c r="H4" s="45"/>
      <c r="I4" s="280"/>
      <c r="J4" s="48"/>
      <c r="K4" s="45"/>
      <c r="L4" s="280"/>
    </row>
    <row r="5" spans="1:12" ht="12.75">
      <c r="A5" s="5"/>
      <c r="B5" s="7"/>
      <c r="C5" s="7"/>
      <c r="D5" s="6"/>
      <c r="E5" s="5"/>
      <c r="F5" s="7"/>
      <c r="G5" s="6"/>
      <c r="H5" s="5"/>
      <c r="I5" s="7"/>
      <c r="J5" s="6"/>
      <c r="K5" s="16"/>
      <c r="L5" s="254"/>
    </row>
    <row r="6" spans="1:12" ht="12.75">
      <c r="A6" s="5"/>
      <c r="B6" s="7"/>
      <c r="C6" s="7"/>
      <c r="D6" s="6"/>
      <c r="E6" s="5"/>
      <c r="F6" s="7"/>
      <c r="G6" s="6"/>
      <c r="H6" s="5"/>
      <c r="I6" s="7"/>
      <c r="J6" s="6"/>
      <c r="K6" s="16"/>
      <c r="L6" s="254"/>
    </row>
    <row r="7" spans="1:12" ht="25.5" customHeight="1">
      <c r="A7" s="9" t="s">
        <v>0</v>
      </c>
      <c r="B7" s="30" t="s">
        <v>6</v>
      </c>
      <c r="C7" s="30" t="s">
        <v>7</v>
      </c>
      <c r="D7" s="281" t="s">
        <v>5</v>
      </c>
      <c r="E7" s="9" t="s">
        <v>1</v>
      </c>
      <c r="F7" s="30" t="s">
        <v>4</v>
      </c>
      <c r="G7" s="281" t="s">
        <v>8</v>
      </c>
      <c r="H7" s="9" t="s">
        <v>9</v>
      </c>
      <c r="I7" s="343" t="s">
        <v>4</v>
      </c>
      <c r="J7" s="343"/>
      <c r="K7" s="9" t="s">
        <v>2</v>
      </c>
      <c r="L7" s="282" t="s">
        <v>3</v>
      </c>
    </row>
    <row r="8" spans="1:12" ht="12.75">
      <c r="A8" s="320" t="s">
        <v>185</v>
      </c>
      <c r="B8" s="302">
        <v>707817</v>
      </c>
      <c r="C8" s="302">
        <v>470946</v>
      </c>
      <c r="D8" s="284">
        <f>C8/B8</f>
        <v>0.6653499421460631</v>
      </c>
      <c r="E8" s="197" t="s">
        <v>186</v>
      </c>
      <c r="F8" s="283">
        <v>255242</v>
      </c>
      <c r="G8" s="285">
        <f>F8/F50</f>
        <v>0.5666076177537438</v>
      </c>
      <c r="H8" s="197" t="s">
        <v>187</v>
      </c>
      <c r="I8" s="283">
        <v>3557</v>
      </c>
      <c r="J8" s="285">
        <f>I8/$I$50</f>
        <v>0.008886790237272553</v>
      </c>
      <c r="K8" s="348" t="s">
        <v>2</v>
      </c>
      <c r="L8" s="283"/>
    </row>
    <row r="9" spans="1:12" ht="12.75">
      <c r="A9" s="310"/>
      <c r="B9" s="304"/>
      <c r="C9" s="304"/>
      <c r="D9" s="287"/>
      <c r="E9" s="192"/>
      <c r="F9" s="286"/>
      <c r="G9" s="288"/>
      <c r="H9" s="192" t="s">
        <v>75</v>
      </c>
      <c r="I9" s="286">
        <v>138103</v>
      </c>
      <c r="J9" s="288">
        <f aca="true" t="shared" si="0" ref="J9:J50">I9/$I$50</f>
        <v>0.3450358144891907</v>
      </c>
      <c r="K9" s="349"/>
      <c r="L9" s="286">
        <v>16</v>
      </c>
    </row>
    <row r="10" spans="1:12" ht="12.75">
      <c r="A10" s="310"/>
      <c r="B10" s="304"/>
      <c r="C10" s="304"/>
      <c r="D10" s="287"/>
      <c r="E10" s="192"/>
      <c r="F10" s="286"/>
      <c r="G10" s="288"/>
      <c r="H10" s="192" t="s">
        <v>188</v>
      </c>
      <c r="I10" s="286">
        <v>897</v>
      </c>
      <c r="J10" s="288">
        <f t="shared" si="0"/>
        <v>0.0022410601188736236</v>
      </c>
      <c r="K10" s="349"/>
      <c r="L10" s="286"/>
    </row>
    <row r="11" spans="1:12" ht="12.75">
      <c r="A11" s="310"/>
      <c r="B11" s="304"/>
      <c r="C11" s="304"/>
      <c r="D11" s="287"/>
      <c r="E11" s="192"/>
      <c r="F11" s="286"/>
      <c r="G11" s="288"/>
      <c r="H11" s="192" t="s">
        <v>189</v>
      </c>
      <c r="I11" s="286">
        <v>1099</v>
      </c>
      <c r="J11" s="288">
        <f t="shared" si="0"/>
        <v>0.002745735864706926</v>
      </c>
      <c r="K11" s="349"/>
      <c r="L11" s="286"/>
    </row>
    <row r="12" spans="1:12" ht="12.75">
      <c r="A12" s="310"/>
      <c r="B12" s="304"/>
      <c r="C12" s="304"/>
      <c r="D12" s="287"/>
      <c r="E12" s="192"/>
      <c r="F12" s="286"/>
      <c r="G12" s="288"/>
      <c r="H12" s="192" t="s">
        <v>190</v>
      </c>
      <c r="I12" s="286">
        <v>4522</v>
      </c>
      <c r="J12" s="288">
        <f t="shared" si="0"/>
        <v>0.011297741201278178</v>
      </c>
      <c r="K12" s="349"/>
      <c r="L12" s="286"/>
    </row>
    <row r="13" spans="1:12" ht="12.75">
      <c r="A13" s="310"/>
      <c r="B13" s="304"/>
      <c r="C13" s="304"/>
      <c r="D13" s="287"/>
      <c r="E13" s="192"/>
      <c r="F13" s="286"/>
      <c r="G13" s="288"/>
      <c r="H13" s="192" t="s">
        <v>92</v>
      </c>
      <c r="I13" s="286">
        <v>36267</v>
      </c>
      <c r="J13" s="288">
        <f t="shared" si="0"/>
        <v>0.09060928353532856</v>
      </c>
      <c r="K13" s="349"/>
      <c r="L13" s="286">
        <v>4</v>
      </c>
    </row>
    <row r="14" spans="1:12" ht="12.75">
      <c r="A14" s="310"/>
      <c r="B14" s="304"/>
      <c r="C14" s="304"/>
      <c r="D14" s="287"/>
      <c r="E14" s="192"/>
      <c r="F14" s="286"/>
      <c r="G14" s="288"/>
      <c r="H14" s="192" t="s">
        <v>71</v>
      </c>
      <c r="I14" s="286">
        <v>19055</v>
      </c>
      <c r="J14" s="288">
        <f t="shared" si="0"/>
        <v>0.04760691255868105</v>
      </c>
      <c r="K14" s="349"/>
      <c r="L14" s="286">
        <v>2</v>
      </c>
    </row>
    <row r="15" spans="1:12" ht="12.75">
      <c r="A15" s="310"/>
      <c r="B15" s="304"/>
      <c r="C15" s="304"/>
      <c r="D15" s="287"/>
      <c r="E15" s="192"/>
      <c r="F15" s="286"/>
      <c r="G15" s="288"/>
      <c r="H15" s="193" t="s">
        <v>91</v>
      </c>
      <c r="I15" s="289">
        <v>22647</v>
      </c>
      <c r="J15" s="290">
        <f t="shared" si="0"/>
        <v>0.05658114661330096</v>
      </c>
      <c r="K15" s="350"/>
      <c r="L15" s="289">
        <v>2</v>
      </c>
    </row>
    <row r="16" spans="1:12" s="296" customFormat="1" ht="12.75">
      <c r="A16" s="311"/>
      <c r="B16" s="312"/>
      <c r="C16" s="312"/>
      <c r="D16" s="295"/>
      <c r="E16" s="291"/>
      <c r="F16" s="292"/>
      <c r="G16" s="293"/>
      <c r="H16" s="291" t="s">
        <v>64</v>
      </c>
      <c r="I16" s="292">
        <f>SUM(I8:I15)</f>
        <v>226147</v>
      </c>
      <c r="J16" s="294">
        <f t="shared" si="0"/>
        <v>0.5650044846186325</v>
      </c>
      <c r="K16" s="291"/>
      <c r="L16" s="292">
        <f>SUM(L8:L15)</f>
        <v>24</v>
      </c>
    </row>
    <row r="17" spans="1:12" ht="12.75">
      <c r="A17" s="310"/>
      <c r="B17" s="304"/>
      <c r="C17" s="304"/>
      <c r="D17" s="287"/>
      <c r="E17" s="192" t="s">
        <v>191</v>
      </c>
      <c r="F17" s="286">
        <v>122982</v>
      </c>
      <c r="G17" s="288">
        <f>F17/F50</f>
        <v>0.27300576725848774</v>
      </c>
      <c r="H17" s="192" t="s">
        <v>106</v>
      </c>
      <c r="I17" s="286">
        <v>2396</v>
      </c>
      <c r="J17" s="285">
        <f t="shared" si="0"/>
        <v>0.005986153896121742</v>
      </c>
      <c r="K17" s="192"/>
      <c r="L17" s="286"/>
    </row>
    <row r="18" spans="1:12" ht="12.75">
      <c r="A18" s="310"/>
      <c r="B18" s="304"/>
      <c r="C18" s="304"/>
      <c r="D18" s="287"/>
      <c r="E18" s="192"/>
      <c r="F18" s="286"/>
      <c r="G18" s="288"/>
      <c r="H18" s="192" t="s">
        <v>192</v>
      </c>
      <c r="I18" s="286">
        <v>577</v>
      </c>
      <c r="J18" s="288">
        <f t="shared" si="0"/>
        <v>0.00144157378884067</v>
      </c>
      <c r="K18" s="192"/>
      <c r="L18" s="286"/>
    </row>
    <row r="19" spans="1:12" ht="12.75">
      <c r="A19" s="310"/>
      <c r="B19" s="304"/>
      <c r="C19" s="304"/>
      <c r="D19" s="287"/>
      <c r="E19" s="192"/>
      <c r="F19" s="286"/>
      <c r="G19" s="288"/>
      <c r="H19" s="192" t="s">
        <v>193</v>
      </c>
      <c r="I19" s="286">
        <v>558</v>
      </c>
      <c r="J19" s="288">
        <f t="shared" si="0"/>
        <v>0.0013941042879949633</v>
      </c>
      <c r="K19" s="192"/>
      <c r="L19" s="286"/>
    </row>
    <row r="20" spans="1:12" ht="12.75">
      <c r="A20" s="310"/>
      <c r="B20" s="304"/>
      <c r="C20" s="304"/>
      <c r="D20" s="287"/>
      <c r="E20" s="192"/>
      <c r="F20" s="286"/>
      <c r="G20" s="288"/>
      <c r="H20" s="192" t="s">
        <v>69</v>
      </c>
      <c r="I20" s="286">
        <v>27451</v>
      </c>
      <c r="J20" s="288">
        <f t="shared" si="0"/>
        <v>0.06858343514292067</v>
      </c>
      <c r="K20" s="192"/>
      <c r="L20" s="286">
        <v>3</v>
      </c>
    </row>
    <row r="21" spans="1:12" ht="12.75">
      <c r="A21" s="310"/>
      <c r="B21" s="304"/>
      <c r="C21" s="304"/>
      <c r="D21" s="287"/>
      <c r="E21" s="192"/>
      <c r="F21" s="286"/>
      <c r="G21" s="288"/>
      <c r="H21" s="192" t="s">
        <v>194</v>
      </c>
      <c r="I21" s="286">
        <v>740</v>
      </c>
      <c r="J21" s="288">
        <f t="shared" si="0"/>
        <v>0.0018488121382012057</v>
      </c>
      <c r="K21" s="192"/>
      <c r="L21" s="286"/>
    </row>
    <row r="22" spans="1:12" ht="12.75">
      <c r="A22" s="310"/>
      <c r="B22" s="304"/>
      <c r="C22" s="304"/>
      <c r="D22" s="287"/>
      <c r="E22" s="192"/>
      <c r="F22" s="286"/>
      <c r="G22" s="288"/>
      <c r="H22" s="192" t="s">
        <v>195</v>
      </c>
      <c r="I22" s="286">
        <v>1868</v>
      </c>
      <c r="J22" s="288">
        <f t="shared" si="0"/>
        <v>0.004667001451567368</v>
      </c>
      <c r="K22" s="192"/>
      <c r="L22" s="286"/>
    </row>
    <row r="23" spans="1:12" ht="12.75">
      <c r="A23" s="310"/>
      <c r="B23" s="304"/>
      <c r="C23" s="304"/>
      <c r="D23" s="287"/>
      <c r="E23" s="192"/>
      <c r="F23" s="286"/>
      <c r="G23" s="288"/>
      <c r="H23" s="192" t="s">
        <v>68</v>
      </c>
      <c r="I23" s="286">
        <v>73197</v>
      </c>
      <c r="J23" s="288">
        <f t="shared" si="0"/>
        <v>0.18287500281069413</v>
      </c>
      <c r="K23" s="192"/>
      <c r="L23" s="286">
        <v>7</v>
      </c>
    </row>
    <row r="24" spans="1:12" ht="12.75">
      <c r="A24" s="310"/>
      <c r="B24" s="304"/>
      <c r="C24" s="304"/>
      <c r="D24" s="287"/>
      <c r="E24" s="192"/>
      <c r="F24" s="286"/>
      <c r="G24" s="288"/>
      <c r="H24" s="193" t="s">
        <v>196</v>
      </c>
      <c r="I24" s="289">
        <v>652</v>
      </c>
      <c r="J24" s="290">
        <f t="shared" si="0"/>
        <v>0.0016289533974421435</v>
      </c>
      <c r="K24" s="193"/>
      <c r="L24" s="289"/>
    </row>
    <row r="25" spans="1:12" s="296" customFormat="1" ht="12.75">
      <c r="A25" s="311"/>
      <c r="B25" s="312"/>
      <c r="C25" s="312"/>
      <c r="D25" s="295"/>
      <c r="E25" s="291"/>
      <c r="F25" s="292"/>
      <c r="G25" s="293"/>
      <c r="H25" s="291" t="s">
        <v>64</v>
      </c>
      <c r="I25" s="292">
        <f>SUM(I17:I24)</f>
        <v>107439</v>
      </c>
      <c r="J25" s="294">
        <f t="shared" si="0"/>
        <v>0.2684250369137829</v>
      </c>
      <c r="K25" s="291"/>
      <c r="L25" s="292">
        <f>SUM(L17:L24)</f>
        <v>10</v>
      </c>
    </row>
    <row r="26" spans="1:12" ht="12.75">
      <c r="A26" s="310"/>
      <c r="B26" s="304"/>
      <c r="C26" s="304"/>
      <c r="D26" s="287"/>
      <c r="E26" s="202" t="s">
        <v>197</v>
      </c>
      <c r="F26" s="297">
        <v>22403</v>
      </c>
      <c r="G26" s="298">
        <f>F26/F50</f>
        <v>0.049732060007902784</v>
      </c>
      <c r="H26" s="202" t="s">
        <v>84</v>
      </c>
      <c r="I26" s="299">
        <v>21078</v>
      </c>
      <c r="J26" s="294">
        <f t="shared" si="0"/>
        <v>0.05266116520135813</v>
      </c>
      <c r="K26" s="202"/>
      <c r="L26" s="297">
        <v>1</v>
      </c>
    </row>
    <row r="27" spans="1:12" ht="12.75">
      <c r="A27" s="310"/>
      <c r="B27" s="304"/>
      <c r="C27" s="304"/>
      <c r="D27" s="287"/>
      <c r="E27" s="192" t="s">
        <v>198</v>
      </c>
      <c r="F27" s="286">
        <v>21896</v>
      </c>
      <c r="G27" s="288">
        <f>F27/F50</f>
        <v>0.04860657884805782</v>
      </c>
      <c r="H27" s="192" t="s">
        <v>199</v>
      </c>
      <c r="I27" s="286">
        <v>3113</v>
      </c>
      <c r="J27" s="285">
        <f t="shared" si="0"/>
        <v>0.007777502954351829</v>
      </c>
      <c r="K27" s="192"/>
      <c r="L27" s="286"/>
    </row>
    <row r="28" spans="1:12" ht="12.75">
      <c r="A28" s="310"/>
      <c r="B28" s="304"/>
      <c r="C28" s="304"/>
      <c r="D28" s="287"/>
      <c r="E28" s="192"/>
      <c r="F28" s="286"/>
      <c r="G28" s="288"/>
      <c r="H28" s="192" t="s">
        <v>200</v>
      </c>
      <c r="I28" s="286">
        <v>1417</v>
      </c>
      <c r="J28" s="288">
        <f t="shared" si="0"/>
        <v>0.0035402254051771736</v>
      </c>
      <c r="K28" s="192"/>
      <c r="L28" s="286"/>
    </row>
    <row r="29" spans="1:12" ht="12.75">
      <c r="A29" s="310"/>
      <c r="B29" s="304"/>
      <c r="C29" s="304"/>
      <c r="D29" s="287"/>
      <c r="E29" s="192"/>
      <c r="F29" s="286"/>
      <c r="G29" s="288"/>
      <c r="H29" s="192" t="s">
        <v>201</v>
      </c>
      <c r="I29" s="286">
        <v>407</v>
      </c>
      <c r="J29" s="288">
        <f t="shared" si="0"/>
        <v>0.001016846676010663</v>
      </c>
      <c r="K29" s="192"/>
      <c r="L29" s="286"/>
    </row>
    <row r="30" spans="1:12" ht="12.75">
      <c r="A30" s="310"/>
      <c r="B30" s="304"/>
      <c r="C30" s="304"/>
      <c r="D30" s="287"/>
      <c r="E30" s="192"/>
      <c r="F30" s="286"/>
      <c r="G30" s="288"/>
      <c r="H30" s="192" t="s">
        <v>77</v>
      </c>
      <c r="I30" s="286">
        <v>9659</v>
      </c>
      <c r="J30" s="288">
        <f t="shared" si="0"/>
        <v>0.02413199519308844</v>
      </c>
      <c r="K30" s="192"/>
      <c r="L30" s="286">
        <v>1</v>
      </c>
    </row>
    <row r="31" spans="1:12" ht="12.75">
      <c r="A31" s="310"/>
      <c r="B31" s="304"/>
      <c r="C31" s="304"/>
      <c r="D31" s="287"/>
      <c r="E31" s="192"/>
      <c r="F31" s="286"/>
      <c r="G31" s="288"/>
      <c r="H31" s="192" t="s">
        <v>80</v>
      </c>
      <c r="I31" s="286">
        <v>5627</v>
      </c>
      <c r="J31" s="288">
        <f t="shared" si="0"/>
        <v>0.014058467434673223</v>
      </c>
      <c r="K31" s="192"/>
      <c r="L31" s="286"/>
    </row>
    <row r="32" spans="1:12" ht="12.75">
      <c r="A32" s="310"/>
      <c r="B32" s="304"/>
      <c r="C32" s="304"/>
      <c r="D32" s="287"/>
      <c r="E32" s="192"/>
      <c r="F32" s="286"/>
      <c r="G32" s="288"/>
      <c r="H32" s="193" t="s">
        <v>202</v>
      </c>
      <c r="I32" s="289">
        <v>432</v>
      </c>
      <c r="J32" s="290">
        <f t="shared" si="0"/>
        <v>0.0010793065455444878</v>
      </c>
      <c r="K32" s="193"/>
      <c r="L32" s="289"/>
    </row>
    <row r="33" spans="1:12" s="296" customFormat="1" ht="12.75">
      <c r="A33" s="311"/>
      <c r="B33" s="312"/>
      <c r="C33" s="312"/>
      <c r="D33" s="295"/>
      <c r="E33" s="291"/>
      <c r="F33" s="292"/>
      <c r="G33" s="293"/>
      <c r="H33" s="291" t="s">
        <v>64</v>
      </c>
      <c r="I33" s="292">
        <f>SUM(I27:I32)</f>
        <v>20655</v>
      </c>
      <c r="J33" s="294">
        <f t="shared" si="0"/>
        <v>0.05160434420884582</v>
      </c>
      <c r="K33" s="291"/>
      <c r="L33" s="292">
        <v>1</v>
      </c>
    </row>
    <row r="34" spans="1:12" ht="12.75">
      <c r="A34" s="310"/>
      <c r="B34" s="304"/>
      <c r="C34" s="304"/>
      <c r="D34" s="287"/>
      <c r="E34" s="192" t="s">
        <v>203</v>
      </c>
      <c r="F34" s="286">
        <v>16089</v>
      </c>
      <c r="G34" s="288">
        <f>F34/F50</f>
        <v>0.03571571278253573</v>
      </c>
      <c r="H34" s="192" t="s">
        <v>204</v>
      </c>
      <c r="I34" s="286">
        <v>1482</v>
      </c>
      <c r="J34" s="285">
        <f t="shared" si="0"/>
        <v>0.0037026210659651176</v>
      </c>
      <c r="K34" s="192"/>
      <c r="L34" s="286"/>
    </row>
    <row r="35" spans="1:12" ht="12.75">
      <c r="A35" s="310"/>
      <c r="B35" s="304"/>
      <c r="C35" s="304"/>
      <c r="D35" s="287"/>
      <c r="E35" s="192"/>
      <c r="F35" s="286"/>
      <c r="G35" s="288"/>
      <c r="H35" s="192" t="s">
        <v>205</v>
      </c>
      <c r="I35" s="286">
        <v>1087</v>
      </c>
      <c r="J35" s="288">
        <f t="shared" si="0"/>
        <v>0.00271575512733069</v>
      </c>
      <c r="K35" s="192"/>
      <c r="L35" s="286"/>
    </row>
    <row r="36" spans="1:12" ht="12.75">
      <c r="A36" s="310"/>
      <c r="B36" s="304"/>
      <c r="C36" s="304"/>
      <c r="D36" s="287"/>
      <c r="E36" s="192"/>
      <c r="F36" s="286"/>
      <c r="G36" s="288"/>
      <c r="H36" s="192" t="s">
        <v>206</v>
      </c>
      <c r="I36" s="286">
        <v>4033</v>
      </c>
      <c r="J36" s="288">
        <f t="shared" si="0"/>
        <v>0.010076026153196572</v>
      </c>
      <c r="K36" s="192"/>
      <c r="L36" s="286"/>
    </row>
    <row r="37" spans="1:12" ht="12.75">
      <c r="A37" s="310"/>
      <c r="B37" s="304"/>
      <c r="C37" s="304"/>
      <c r="D37" s="287"/>
      <c r="E37" s="192"/>
      <c r="F37" s="286"/>
      <c r="G37" s="288"/>
      <c r="H37" s="192" t="s">
        <v>207</v>
      </c>
      <c r="I37" s="286">
        <v>6647</v>
      </c>
      <c r="J37" s="288">
        <f t="shared" si="0"/>
        <v>0.016606830111653263</v>
      </c>
      <c r="K37" s="192"/>
      <c r="L37" s="286"/>
    </row>
    <row r="38" spans="1:12" ht="12.75">
      <c r="A38" s="310"/>
      <c r="B38" s="304"/>
      <c r="C38" s="304"/>
      <c r="D38" s="287"/>
      <c r="E38" s="192"/>
      <c r="F38" s="286"/>
      <c r="G38" s="288"/>
      <c r="H38" s="192" t="s">
        <v>208</v>
      </c>
      <c r="I38" s="286">
        <v>837</v>
      </c>
      <c r="J38" s="288">
        <f t="shared" si="0"/>
        <v>0.0020911564319924447</v>
      </c>
      <c r="K38" s="192"/>
      <c r="L38" s="286"/>
    </row>
    <row r="39" spans="1:12" ht="12.75">
      <c r="A39" s="310"/>
      <c r="B39" s="304"/>
      <c r="C39" s="304"/>
      <c r="D39" s="287"/>
      <c r="E39" s="192"/>
      <c r="F39" s="286"/>
      <c r="G39" s="288"/>
      <c r="H39" s="193" t="s">
        <v>209</v>
      </c>
      <c r="I39" s="289">
        <v>431</v>
      </c>
      <c r="J39" s="290">
        <f t="shared" si="0"/>
        <v>0.0010768081507631347</v>
      </c>
      <c r="K39" s="193"/>
      <c r="L39" s="289"/>
    </row>
    <row r="40" spans="1:12" s="296" customFormat="1" ht="12.75">
      <c r="A40" s="311"/>
      <c r="B40" s="312"/>
      <c r="C40" s="312"/>
      <c r="D40" s="295"/>
      <c r="E40" s="291"/>
      <c r="F40" s="292"/>
      <c r="G40" s="293"/>
      <c r="H40" s="291" t="s">
        <v>64</v>
      </c>
      <c r="I40" s="292">
        <f>SUM(I34:I39)</f>
        <v>14517</v>
      </c>
      <c r="J40" s="294">
        <f t="shared" si="0"/>
        <v>0.03626919704090122</v>
      </c>
      <c r="K40" s="291"/>
      <c r="L40" s="292"/>
    </row>
    <row r="41" spans="1:12" ht="12.75">
      <c r="A41" s="310"/>
      <c r="B41" s="304"/>
      <c r="C41" s="304"/>
      <c r="D41" s="287"/>
      <c r="E41" s="192" t="s">
        <v>210</v>
      </c>
      <c r="F41" s="286">
        <v>6755</v>
      </c>
      <c r="G41" s="288">
        <f>F41/F50</f>
        <v>0.014995316044877173</v>
      </c>
      <c r="H41" s="192" t="s">
        <v>211</v>
      </c>
      <c r="I41" s="286">
        <v>1516</v>
      </c>
      <c r="J41" s="285">
        <f t="shared" si="0"/>
        <v>0.003787566488531119</v>
      </c>
      <c r="K41" s="192"/>
      <c r="L41" s="286"/>
    </row>
    <row r="42" spans="1:12" ht="12.75">
      <c r="A42" s="310"/>
      <c r="B42" s="304"/>
      <c r="C42" s="304"/>
      <c r="D42" s="287"/>
      <c r="E42" s="192"/>
      <c r="F42" s="286"/>
      <c r="G42" s="288"/>
      <c r="H42" s="193" t="s">
        <v>110</v>
      </c>
      <c r="I42" s="289">
        <v>4614</v>
      </c>
      <c r="J42" s="290">
        <f t="shared" si="0"/>
        <v>0.011527593521162652</v>
      </c>
      <c r="K42" s="193"/>
      <c r="L42" s="289"/>
    </row>
    <row r="43" spans="1:12" s="296" customFormat="1" ht="12.75">
      <c r="A43" s="311"/>
      <c r="B43" s="312"/>
      <c r="C43" s="312"/>
      <c r="D43" s="295"/>
      <c r="E43" s="291"/>
      <c r="F43" s="292"/>
      <c r="G43" s="293"/>
      <c r="H43" s="291" t="s">
        <v>64</v>
      </c>
      <c r="I43" s="292">
        <f>SUM(I41:I42)</f>
        <v>6130</v>
      </c>
      <c r="J43" s="294">
        <f t="shared" si="0"/>
        <v>0.015315160009693771</v>
      </c>
      <c r="K43" s="291"/>
      <c r="L43" s="292"/>
    </row>
    <row r="44" spans="1:12" ht="12.75">
      <c r="A44" s="310"/>
      <c r="B44" s="304"/>
      <c r="C44" s="304"/>
      <c r="D44" s="287"/>
      <c r="E44" s="202" t="s">
        <v>212</v>
      </c>
      <c r="F44" s="297">
        <v>1686</v>
      </c>
      <c r="G44" s="298">
        <f aca="true" t="shared" si="1" ref="G44:G49">F44/$F$50</f>
        <v>0.003742724330372008</v>
      </c>
      <c r="H44" s="202" t="s">
        <v>213</v>
      </c>
      <c r="I44" s="299">
        <v>1493</v>
      </c>
      <c r="J44" s="294">
        <f t="shared" si="0"/>
        <v>0.0037301034085600003</v>
      </c>
      <c r="K44" s="202"/>
      <c r="L44" s="297"/>
    </row>
    <row r="45" spans="1:12" ht="12.75">
      <c r="A45" s="310"/>
      <c r="B45" s="304"/>
      <c r="C45" s="304"/>
      <c r="D45" s="287"/>
      <c r="E45" s="202" t="s">
        <v>214</v>
      </c>
      <c r="F45" s="297">
        <v>1534</v>
      </c>
      <c r="G45" s="298">
        <f t="shared" si="1"/>
        <v>0.003405301970812966</v>
      </c>
      <c r="H45" s="202" t="s">
        <v>215</v>
      </c>
      <c r="I45" s="299">
        <v>1210</v>
      </c>
      <c r="J45" s="294">
        <f t="shared" si="0"/>
        <v>0.003023057685437107</v>
      </c>
      <c r="K45" s="202"/>
      <c r="L45" s="297"/>
    </row>
    <row r="46" spans="1:12" ht="12.75">
      <c r="A46" s="310"/>
      <c r="B46" s="304"/>
      <c r="C46" s="304"/>
      <c r="D46" s="287"/>
      <c r="E46" s="314" t="s">
        <v>216</v>
      </c>
      <c r="F46" s="297">
        <v>688</v>
      </c>
      <c r="G46" s="298">
        <f t="shared" si="1"/>
        <v>0.0015272801537935597</v>
      </c>
      <c r="H46" s="202" t="s">
        <v>217</v>
      </c>
      <c r="I46" s="299">
        <v>611</v>
      </c>
      <c r="J46" s="294">
        <f t="shared" si="0"/>
        <v>0.0015265192114066713</v>
      </c>
      <c r="K46" s="202"/>
      <c r="L46" s="297"/>
    </row>
    <row r="47" spans="1:12" ht="12.75">
      <c r="A47" s="310"/>
      <c r="B47" s="304"/>
      <c r="C47" s="304"/>
      <c r="D47" s="287"/>
      <c r="E47" s="314" t="s">
        <v>218</v>
      </c>
      <c r="F47" s="297">
        <v>613</v>
      </c>
      <c r="G47" s="298">
        <f t="shared" si="1"/>
        <v>0.001360788857958506</v>
      </c>
      <c r="H47" s="202" t="s">
        <v>219</v>
      </c>
      <c r="I47" s="299">
        <v>540</v>
      </c>
      <c r="J47" s="294">
        <f t="shared" si="0"/>
        <v>0.0013491331819306097</v>
      </c>
      <c r="K47" s="202"/>
      <c r="L47" s="297"/>
    </row>
    <row r="48" spans="1:12" ht="12.75">
      <c r="A48" s="310"/>
      <c r="B48" s="304"/>
      <c r="C48" s="304"/>
      <c r="D48" s="287"/>
      <c r="E48" s="314" t="s">
        <v>220</v>
      </c>
      <c r="F48" s="297">
        <v>321</v>
      </c>
      <c r="G48" s="298">
        <f t="shared" si="1"/>
        <v>0.00071258274617403</v>
      </c>
      <c r="H48" s="202" t="s">
        <v>221</v>
      </c>
      <c r="I48" s="299">
        <v>243</v>
      </c>
      <c r="J48" s="294">
        <f t="shared" si="0"/>
        <v>0.0006071099318687743</v>
      </c>
      <c r="K48" s="202"/>
      <c r="L48" s="297"/>
    </row>
    <row r="49" spans="1:12" ht="12.75">
      <c r="A49" s="310"/>
      <c r="B49" s="304"/>
      <c r="C49" s="304"/>
      <c r="D49" s="287"/>
      <c r="E49" s="314" t="s">
        <v>222</v>
      </c>
      <c r="F49" s="297">
        <v>265</v>
      </c>
      <c r="G49" s="298">
        <f t="shared" si="1"/>
        <v>0.0005882692452838566</v>
      </c>
      <c r="H49" s="202" t="s">
        <v>223</v>
      </c>
      <c r="I49" s="299">
        <v>194</v>
      </c>
      <c r="J49" s="294">
        <f t="shared" si="0"/>
        <v>0.00048468858758247827</v>
      </c>
      <c r="K49" s="202"/>
      <c r="L49" s="297"/>
    </row>
    <row r="50" spans="1:12" s="296" customFormat="1" ht="12.75">
      <c r="A50" s="315"/>
      <c r="B50" s="316"/>
      <c r="C50" s="316"/>
      <c r="D50" s="321"/>
      <c r="E50" s="322" t="s">
        <v>36</v>
      </c>
      <c r="F50" s="299">
        <f>SUM(F8:F49)</f>
        <v>450474</v>
      </c>
      <c r="G50" s="318"/>
      <c r="H50" s="323" t="s">
        <v>37</v>
      </c>
      <c r="I50" s="299">
        <f>SUM(I16+I25+I26+I33+I40+I43+I44+I45+I46+I47+I48+I49)</f>
        <v>400257</v>
      </c>
      <c r="J50" s="318">
        <f t="shared" si="0"/>
        <v>1</v>
      </c>
      <c r="K50" s="323"/>
      <c r="L50" s="299">
        <f>SUM(L33+L26+L25+L16)</f>
        <v>36</v>
      </c>
    </row>
  </sheetData>
  <mergeCells count="4">
    <mergeCell ref="A1:L1"/>
    <mergeCell ref="A3:L3"/>
    <mergeCell ref="I7:J7"/>
    <mergeCell ref="K8:K15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landscape" paperSize="9" scale="72" r:id="rId1"/>
  <headerFooter alignWithMargins="0">
    <oddHeader xml:space="preserve">&amp;LElezioni comunali 15-16 maggio 2011 Comune di Torino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2011-05-31T06:38:14Z</cp:lastPrinted>
  <dcterms:created xsi:type="dcterms:W3CDTF">2007-05-28T12:35:28Z</dcterms:created>
  <dcterms:modified xsi:type="dcterms:W3CDTF">2011-06-01T07:51:33Z</dcterms:modified>
  <cp:category/>
  <cp:version/>
  <cp:contentType/>
  <cp:contentStatus/>
</cp:coreProperties>
</file>